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G:\0611\"/>
    </mc:Choice>
  </mc:AlternateContent>
  <xr:revisionPtr revIDLastSave="0" documentId="13_ncr:1_{2A4E3239-01EE-4C0E-BD06-840FB9A2A961}" xr6:coauthVersionLast="36" xr6:coauthVersionMax="36" xr10:uidLastSave="{00000000-0000-0000-0000-000000000000}"/>
  <bookViews>
    <workbookView xWindow="0" yWindow="0" windowWidth="19200" windowHeight="11610" firstSheet="1" activeTab="1" xr2:uid="{00000000-000D-0000-FFFF-FFFF00000000}"/>
  </bookViews>
  <sheets>
    <sheet name="【チェック用】" sheetId="6" state="hidden" r:id="rId1"/>
    <sheet name="化学" sheetId="10" r:id="rId2"/>
  </sheets>
  <definedNames>
    <definedName name="_xlnm.Print_Area" localSheetId="0">【チェック用】!$A$1:$G$75</definedName>
    <definedName name="_xlnm.Print_Area" localSheetId="1">化学!$A$16:$K$66</definedName>
  </definedNames>
  <calcPr calcId="191029"/>
</workbook>
</file>

<file path=xl/calcChain.xml><?xml version="1.0" encoding="utf-8"?>
<calcChain xmlns="http://schemas.openxmlformats.org/spreadsheetml/2006/main">
  <c r="I66" i="10" l="1"/>
  <c r="E66" i="10"/>
  <c r="E65" i="10"/>
  <c r="I41" i="10"/>
  <c r="E41" i="10"/>
  <c r="J40" i="10" l="1"/>
  <c r="J33" i="10"/>
  <c r="J23" i="10"/>
  <c r="J24" i="10"/>
  <c r="J25" i="10"/>
  <c r="J26" i="10"/>
  <c r="J27" i="10"/>
  <c r="J22" i="10"/>
  <c r="I61" i="10"/>
  <c r="I56" i="10"/>
  <c r="I54" i="10"/>
  <c r="I52" i="10"/>
  <c r="I50" i="10"/>
  <c r="I48" i="10"/>
  <c r="I44" i="10"/>
  <c r="I42" i="10"/>
  <c r="I38" i="10"/>
  <c r="I36" i="10"/>
  <c r="I34" i="10"/>
  <c r="I30" i="10"/>
  <c r="I28" i="10"/>
  <c r="I26" i="10"/>
  <c r="I24" i="10"/>
  <c r="I22" i="10"/>
  <c r="D66" i="10" l="1"/>
  <c r="F38" i="10" l="1"/>
  <c r="G38" i="10" s="1"/>
  <c r="F63" i="10"/>
  <c r="F21" i="10"/>
  <c r="F26" i="10"/>
  <c r="F61" i="10"/>
  <c r="F56" i="10"/>
  <c r="F54" i="10"/>
  <c r="F52" i="10"/>
  <c r="F50" i="10"/>
  <c r="F48" i="10"/>
  <c r="F42" i="10"/>
  <c r="F44" i="10"/>
  <c r="F36" i="10"/>
  <c r="F34" i="10"/>
  <c r="F24" i="10"/>
  <c r="F22" i="10"/>
  <c r="F28" i="10"/>
  <c r="F30" i="10"/>
  <c r="G28" i="10"/>
  <c r="D41" i="10"/>
  <c r="D65" i="10"/>
  <c r="G26" i="10" l="1"/>
  <c r="G33" i="10"/>
  <c r="G21" i="10"/>
  <c r="I48" i="6" l="1"/>
  <c r="I35" i="6"/>
  <c r="I62" i="6"/>
  <c r="J20" i="6"/>
</calcChain>
</file>

<file path=xl/sharedStrings.xml><?xml version="1.0" encoding="utf-8"?>
<sst xmlns="http://schemas.openxmlformats.org/spreadsheetml/2006/main" count="220" uniqueCount="140">
  <si>
    <t>学籍番号</t>
    <rPh sb="0" eb="2">
      <t>ガクセキ</t>
    </rPh>
    <rPh sb="2" eb="4">
      <t>バンゴウ</t>
    </rPh>
    <phoneticPr fontId="1"/>
  </si>
  <si>
    <t>学　　　科</t>
    <rPh sb="0" eb="1">
      <t>ガク</t>
    </rPh>
    <rPh sb="4" eb="5">
      <t>カ</t>
    </rPh>
    <phoneticPr fontId="1"/>
  </si>
  <si>
    <t>氏　　　名</t>
    <rPh sb="0" eb="1">
      <t>シ</t>
    </rPh>
    <rPh sb="4" eb="5">
      <t>メイ</t>
    </rPh>
    <phoneticPr fontId="1"/>
  </si>
  <si>
    <t>生物化学関係</t>
    <rPh sb="0" eb="2">
      <t>セイブツ</t>
    </rPh>
    <rPh sb="2" eb="4">
      <t>カガク</t>
    </rPh>
    <rPh sb="4" eb="6">
      <t>カンケイ</t>
    </rPh>
    <phoneticPr fontId="1"/>
  </si>
  <si>
    <t>食品生化学</t>
    <rPh sb="0" eb="2">
      <t>ショクヒン</t>
    </rPh>
    <rPh sb="2" eb="5">
      <t>セイカガク</t>
    </rPh>
    <phoneticPr fontId="1"/>
  </si>
  <si>
    <t>微生物学関係</t>
    <rPh sb="0" eb="3">
      <t>ビセイブツ</t>
    </rPh>
    <rPh sb="3" eb="4">
      <t>ガク</t>
    </rPh>
    <rPh sb="4" eb="6">
      <t>カンケイ</t>
    </rPh>
    <phoneticPr fontId="1"/>
  </si>
  <si>
    <t>公衆衛生学関係</t>
    <rPh sb="0" eb="2">
      <t>コウシュウ</t>
    </rPh>
    <rPh sb="2" eb="5">
      <t>エイセイガク</t>
    </rPh>
    <rPh sb="5" eb="7">
      <t>カンケイ</t>
    </rPh>
    <phoneticPr fontId="1"/>
  </si>
  <si>
    <t>食の倫理</t>
    <rPh sb="0" eb="1">
      <t>ショク</t>
    </rPh>
    <rPh sb="2" eb="4">
      <t>リンリ</t>
    </rPh>
    <phoneticPr fontId="1"/>
  </si>
  <si>
    <t>単位</t>
    <rPh sb="0" eb="2">
      <t>タンイ</t>
    </rPh>
    <phoneticPr fontId="1"/>
  </si>
  <si>
    <t>その他関連科目</t>
    <rPh sb="2" eb="3">
      <t>タ</t>
    </rPh>
    <rPh sb="3" eb="5">
      <t>カンレン</t>
    </rPh>
    <rPh sb="5" eb="7">
      <t>カモク</t>
    </rPh>
    <phoneticPr fontId="1"/>
  </si>
  <si>
    <t>応用動物学各論</t>
    <rPh sb="0" eb="2">
      <t>オウヨウ</t>
    </rPh>
    <rPh sb="2" eb="5">
      <t>ドウブツガク</t>
    </rPh>
    <rPh sb="5" eb="7">
      <t>カクロン</t>
    </rPh>
    <phoneticPr fontId="1"/>
  </si>
  <si>
    <t>修得状況</t>
    <rPh sb="0" eb="2">
      <t>シュウトク</t>
    </rPh>
    <rPh sb="2" eb="4">
      <t>ジョウキョウ</t>
    </rPh>
    <phoneticPr fontId="1"/>
  </si>
  <si>
    <t>合計</t>
    <rPh sb="0" eb="2">
      <t>ゴウケイ</t>
    </rPh>
    <phoneticPr fontId="1"/>
  </si>
  <si>
    <t>食品生化学</t>
    <rPh sb="0" eb="5">
      <t>ショクヒンセカガクセイカガク</t>
    </rPh>
    <phoneticPr fontId="1"/>
  </si>
  <si>
    <t>微生物学概論</t>
    <rPh sb="0" eb="4">
      <t>ビセイブツガクガイロン</t>
    </rPh>
    <rPh sb="4" eb="6">
      <t>ガイロン</t>
    </rPh>
    <phoneticPr fontId="1"/>
  </si>
  <si>
    <t>化学関係</t>
    <rPh sb="0" eb="2">
      <t>カガク</t>
    </rPh>
    <rPh sb="2" eb="4">
      <t>カンケイ</t>
    </rPh>
    <phoneticPr fontId="1"/>
  </si>
  <si>
    <t>動物性食品利用学</t>
    <rPh sb="0" eb="3">
      <t>ドウブツセイ</t>
    </rPh>
    <rPh sb="3" eb="5">
      <t>ショクヒン</t>
    </rPh>
    <rPh sb="5" eb="7">
      <t>リヨウ</t>
    </rPh>
    <rPh sb="7" eb="8">
      <t>ガク</t>
    </rPh>
    <phoneticPr fontId="1"/>
  </si>
  <si>
    <t>微生物遺伝学</t>
    <rPh sb="0" eb="6">
      <t>ビセイブツイデンガク</t>
    </rPh>
    <phoneticPr fontId="1"/>
  </si>
  <si>
    <t>科目区分</t>
    <rPh sb="0" eb="2">
      <t>カモク</t>
    </rPh>
    <rPh sb="2" eb="4">
      <t>クブン</t>
    </rPh>
    <phoneticPr fontId="1"/>
  </si>
  <si>
    <t>農　学　部　長　　殿</t>
    <rPh sb="0" eb="1">
      <t>ノウ</t>
    </rPh>
    <rPh sb="2" eb="3">
      <t>ガク</t>
    </rPh>
    <rPh sb="4" eb="5">
      <t>ブ</t>
    </rPh>
    <rPh sb="6" eb="7">
      <t>チョウ</t>
    </rPh>
    <rPh sb="9" eb="10">
      <t>ドノ</t>
    </rPh>
    <phoneticPr fontId="1"/>
  </si>
  <si>
    <t>（申請者）</t>
    <rPh sb="1" eb="4">
      <t>シンセイシャ</t>
    </rPh>
    <phoneticPr fontId="1"/>
  </si>
  <si>
    <t>　　　　　食品衛生課程修了証明書授与申請書</t>
    <rPh sb="5" eb="7">
      <t>ショクヒン</t>
    </rPh>
    <rPh sb="7" eb="9">
      <t>エイセイ</t>
    </rPh>
    <rPh sb="9" eb="11">
      <t>カテイ</t>
    </rPh>
    <rPh sb="11" eb="13">
      <t>シュウリョウ</t>
    </rPh>
    <rPh sb="13" eb="16">
      <t>ショウメイショ</t>
    </rPh>
    <rPh sb="16" eb="18">
      <t>ジュヨ</t>
    </rPh>
    <rPh sb="18" eb="21">
      <t>シンセイショ</t>
    </rPh>
    <phoneticPr fontId="1"/>
  </si>
  <si>
    <t>　　　　　　　　　　　　　　　　 食品衛生課程学科目単位修得状況</t>
    <rPh sb="17" eb="19">
      <t>ショクヒン</t>
    </rPh>
    <rPh sb="19" eb="21">
      <t>エイセイ</t>
    </rPh>
    <rPh sb="21" eb="23">
      <t>カテイ</t>
    </rPh>
    <rPh sb="23" eb="25">
      <t>ガッカ</t>
    </rPh>
    <rPh sb="25" eb="26">
      <t>モク</t>
    </rPh>
    <rPh sb="26" eb="28">
      <t>タンイ</t>
    </rPh>
    <rPh sb="28" eb="30">
      <t>シュウトク</t>
    </rPh>
    <rPh sb="30" eb="32">
      <t>ジョウキョウ</t>
    </rPh>
    <phoneticPr fontId="1"/>
  </si>
  <si>
    <t>（学科毎に、関係科目の修得状況欄に修得した科目の単位数を記入し、修得単位の合計を小計、合計欄に記入してください。）</t>
    <rPh sb="1" eb="3">
      <t>ガッカ</t>
    </rPh>
    <rPh sb="3" eb="4">
      <t>ゴト</t>
    </rPh>
    <rPh sb="17" eb="19">
      <t>シュウトク</t>
    </rPh>
    <rPh sb="21" eb="23">
      <t>カモク</t>
    </rPh>
    <rPh sb="28" eb="30">
      <t>キニュウ</t>
    </rPh>
    <phoneticPr fontId="1"/>
  </si>
  <si>
    <t>　※下記科目のうち，現在履修中の科目がある場合，「修得状況」欄には「履修中」と記入して下さい。</t>
    <rPh sb="2" eb="4">
      <t>カキ</t>
    </rPh>
    <rPh sb="4" eb="6">
      <t>カモク</t>
    </rPh>
    <rPh sb="10" eb="12">
      <t>ゲンザイ</t>
    </rPh>
    <phoneticPr fontId="1"/>
  </si>
  <si>
    <t>（上記の関係科目とその他関連科目の合計が４０単位以上であること。）
※履修中科目を含む単位数を記入</t>
    <phoneticPr fontId="1"/>
  </si>
  <si>
    <r>
      <t>　小計　　</t>
    </r>
    <r>
      <rPr>
        <sz val="8"/>
        <rFont val="ＭＳ Ｐゴシック"/>
        <family val="3"/>
        <charset val="128"/>
      </rPr>
      <t>（各科目区分１科目以上、計２２単位以上）
　　　　　　※履修中科目を含む単位数を記入</t>
    </r>
    <rPh sb="1" eb="3">
      <t>ショウケイ</t>
    </rPh>
    <rPh sb="7" eb="9">
      <t>カモク</t>
    </rPh>
    <rPh sb="9" eb="11">
      <t>クブン</t>
    </rPh>
    <rPh sb="14" eb="16">
      <t>イジョウ</t>
    </rPh>
    <phoneticPr fontId="1"/>
  </si>
  <si>
    <t>小計　　※履修中科目を含む単位数を記入</t>
    <rPh sb="0" eb="2">
      <t>ショウケイ</t>
    </rPh>
    <rPh sb="5" eb="7">
      <t>リシュウ</t>
    </rPh>
    <rPh sb="7" eb="8">
      <t>ナカ</t>
    </rPh>
    <rPh sb="8" eb="10">
      <t>カモク</t>
    </rPh>
    <rPh sb="11" eb="12">
      <t>フク</t>
    </rPh>
    <rPh sb="13" eb="16">
      <t>タンイスウ</t>
    </rPh>
    <rPh sb="17" eb="19">
      <t>キニュウ</t>
    </rPh>
    <phoneticPr fontId="1"/>
  </si>
  <si>
    <t>代謝生化学</t>
    <rPh sb="0" eb="2">
      <t>タイシャ</t>
    </rPh>
    <rPh sb="2" eb="5">
      <t>セイカガク</t>
    </rPh>
    <phoneticPr fontId="1"/>
  </si>
  <si>
    <t>資源生命科学科</t>
    <rPh sb="0" eb="2">
      <t>シゲン</t>
    </rPh>
    <rPh sb="2" eb="4">
      <t>セイメイ</t>
    </rPh>
    <rPh sb="4" eb="6">
      <t>カガク</t>
    </rPh>
    <rPh sb="6" eb="7">
      <t>カ</t>
    </rPh>
    <phoneticPr fontId="1"/>
  </si>
  <si>
    <t>生命機能科学科</t>
    <rPh sb="0" eb="2">
      <t>セイメイ</t>
    </rPh>
    <rPh sb="2" eb="4">
      <t>キノウ</t>
    </rPh>
    <rPh sb="4" eb="6">
      <t>カガク</t>
    </rPh>
    <rPh sb="6" eb="7">
      <t>カ</t>
    </rPh>
    <phoneticPr fontId="1"/>
  </si>
  <si>
    <t>食品衛生監視員の学科目を下記のとおり修得したので、食品衛生課程修了証明書の授与を申請します。</t>
    <rPh sb="8" eb="10">
      <t>ガッカ</t>
    </rPh>
    <rPh sb="10" eb="11">
      <t>モク</t>
    </rPh>
    <rPh sb="12" eb="14">
      <t>カキ</t>
    </rPh>
    <rPh sb="18" eb="20">
      <t>シュウトク</t>
    </rPh>
    <rPh sb="31" eb="33">
      <t>シュウリョウ</t>
    </rPh>
    <phoneticPr fontId="1"/>
  </si>
  <si>
    <t>コ　ー　ス</t>
    <phoneticPr fontId="1"/>
  </si>
  <si>
    <t>生年月日　　　昭和　・　平成　　　　　年　　　月　　　日生</t>
    <rPh sb="0" eb="2">
      <t>セイネン</t>
    </rPh>
    <rPh sb="2" eb="4">
      <t>ガッピ</t>
    </rPh>
    <rPh sb="7" eb="9">
      <t>ショウワ</t>
    </rPh>
    <rPh sb="12" eb="14">
      <t>ヘイセイ</t>
    </rPh>
    <rPh sb="19" eb="20">
      <t>ネン</t>
    </rPh>
    <rPh sb="23" eb="24">
      <t>ゲツ</t>
    </rPh>
    <rPh sb="27" eb="28">
      <t>ニチ</t>
    </rPh>
    <rPh sb="28" eb="29">
      <t>セイ</t>
    </rPh>
    <phoneticPr fontId="1"/>
  </si>
  <si>
    <t>記</t>
    <rPh sb="0" eb="1">
      <t>キ</t>
    </rPh>
    <phoneticPr fontId="1"/>
  </si>
  <si>
    <t>必修</t>
    <rPh sb="0" eb="2">
      <t>ヒッシュウ</t>
    </rPh>
    <phoneticPr fontId="1"/>
  </si>
  <si>
    <t>分析化学A</t>
    <rPh sb="0" eb="2">
      <t>ブンセキ</t>
    </rPh>
    <rPh sb="2" eb="4">
      <t>カガク</t>
    </rPh>
    <phoneticPr fontId="1"/>
  </si>
  <si>
    <t>有機化学2</t>
    <rPh sb="0" eb="2">
      <t>ユウキ</t>
    </rPh>
    <rPh sb="2" eb="4">
      <t>カガク</t>
    </rPh>
    <phoneticPr fontId="1"/>
  </si>
  <si>
    <t>有機化学1</t>
    <rPh sb="0" eb="2">
      <t>ユウキ</t>
    </rPh>
    <rPh sb="2" eb="4">
      <t>カガク</t>
    </rPh>
    <phoneticPr fontId="1"/>
  </si>
  <si>
    <t>基礎無機化学1</t>
    <rPh sb="0" eb="2">
      <t>キソ</t>
    </rPh>
    <rPh sb="2" eb="4">
      <t>ムキ</t>
    </rPh>
    <rPh sb="4" eb="6">
      <t>カガク</t>
    </rPh>
    <phoneticPr fontId="1"/>
  </si>
  <si>
    <t>基礎無機化学2</t>
    <rPh sb="0" eb="2">
      <t>キソ</t>
    </rPh>
    <rPh sb="2" eb="4">
      <t>ムキ</t>
    </rPh>
    <rPh sb="4" eb="6">
      <t>カガク</t>
    </rPh>
    <phoneticPr fontId="1"/>
  </si>
  <si>
    <t>蛋白質・酵素化学1</t>
    <rPh sb="0" eb="3">
      <t>タンパクシツ</t>
    </rPh>
    <rPh sb="4" eb="8">
      <t>コウソカガク</t>
    </rPh>
    <phoneticPr fontId="1"/>
  </si>
  <si>
    <t>蛋白質・酵素化学2</t>
    <rPh sb="0" eb="3">
      <t>タンパクシツ</t>
    </rPh>
    <rPh sb="4" eb="8">
      <t>コウソカガク</t>
    </rPh>
    <phoneticPr fontId="1"/>
  </si>
  <si>
    <t>栄養機能化学1</t>
    <rPh sb="0" eb="2">
      <t>エイヨウ</t>
    </rPh>
    <rPh sb="2" eb="4">
      <t>キノウ</t>
    </rPh>
    <rPh sb="4" eb="6">
      <t>カガク</t>
    </rPh>
    <phoneticPr fontId="1"/>
  </si>
  <si>
    <t>栄養機能化学2</t>
    <rPh sb="0" eb="2">
      <t>エイヨウ</t>
    </rPh>
    <rPh sb="2" eb="4">
      <t>キノウ</t>
    </rPh>
    <rPh sb="4" eb="6">
      <t>カガク</t>
    </rPh>
    <phoneticPr fontId="1"/>
  </si>
  <si>
    <t>動物生理学1</t>
    <rPh sb="0" eb="2">
      <t>ドウブツ</t>
    </rPh>
    <rPh sb="2" eb="5">
      <t>セイリガク</t>
    </rPh>
    <phoneticPr fontId="1"/>
  </si>
  <si>
    <t>動物生理学2</t>
    <rPh sb="0" eb="2">
      <t>ドウブツ</t>
    </rPh>
    <rPh sb="2" eb="5">
      <t>セイリガク</t>
    </rPh>
    <phoneticPr fontId="1"/>
  </si>
  <si>
    <t>醸造微生物学1</t>
    <rPh sb="0" eb="6">
      <t>ジョウゾウビセイブツガク</t>
    </rPh>
    <phoneticPr fontId="1"/>
  </si>
  <si>
    <t>醸造微生物学2</t>
    <rPh sb="0" eb="6">
      <t>ジョウゾウビセイブツガク</t>
    </rPh>
    <phoneticPr fontId="1"/>
  </si>
  <si>
    <t>動物資源利用化学1</t>
    <rPh sb="0" eb="8">
      <t>ドウブツセイショクヒンリヨウガク</t>
    </rPh>
    <phoneticPr fontId="1"/>
  </si>
  <si>
    <t>動物資源利用化学2</t>
    <rPh sb="0" eb="8">
      <t>ドウブツセイショクヒンリヨウガク</t>
    </rPh>
    <phoneticPr fontId="1"/>
  </si>
  <si>
    <t>応用免疫学1</t>
    <rPh sb="0" eb="5">
      <t>オウヨウメンエキガク</t>
    </rPh>
    <phoneticPr fontId="1"/>
  </si>
  <si>
    <t>応用免疫学2</t>
    <rPh sb="0" eb="5">
      <t>オウヨウメンエキガク</t>
    </rPh>
    <phoneticPr fontId="1"/>
  </si>
  <si>
    <t>植物天然物化学1</t>
    <rPh sb="0" eb="2">
      <t>ショクブツ</t>
    </rPh>
    <rPh sb="2" eb="5">
      <t>テンネンブツ</t>
    </rPh>
    <rPh sb="5" eb="7">
      <t>カガク</t>
    </rPh>
    <phoneticPr fontId="1"/>
  </si>
  <si>
    <t>植物天然物化学2</t>
    <rPh sb="0" eb="2">
      <t>ショクブツ</t>
    </rPh>
    <rPh sb="2" eb="5">
      <t>テンネンブツ</t>
    </rPh>
    <rPh sb="5" eb="7">
      <t>カガク</t>
    </rPh>
    <phoneticPr fontId="1"/>
  </si>
  <si>
    <t>動物資源学1</t>
    <rPh sb="0" eb="5">
      <t>ドウブツシゲンガク</t>
    </rPh>
    <phoneticPr fontId="1"/>
  </si>
  <si>
    <t>動物資源学2</t>
    <rPh sb="0" eb="5">
      <t>ドウブツシゲンガク</t>
    </rPh>
    <phoneticPr fontId="1"/>
  </si>
  <si>
    <t>分子生物学1</t>
    <rPh sb="0" eb="2">
      <t>ブンシ</t>
    </rPh>
    <rPh sb="2" eb="5">
      <t>セイブツガク</t>
    </rPh>
    <phoneticPr fontId="1"/>
  </si>
  <si>
    <t>分子生物学2</t>
    <rPh sb="0" eb="2">
      <t>ブンシ</t>
    </rPh>
    <rPh sb="2" eb="5">
      <t>セイブツガク</t>
    </rPh>
    <phoneticPr fontId="1"/>
  </si>
  <si>
    <t>栄養化学1</t>
    <rPh sb="0" eb="2">
      <t>エイヨウ</t>
    </rPh>
    <rPh sb="2" eb="4">
      <t>カガク</t>
    </rPh>
    <phoneticPr fontId="1"/>
  </si>
  <si>
    <t>栄養化学2</t>
    <rPh sb="0" eb="2">
      <t>エイヨウ</t>
    </rPh>
    <rPh sb="2" eb="4">
      <t>カガク</t>
    </rPh>
    <phoneticPr fontId="1"/>
  </si>
  <si>
    <t>有機機能分子化学1</t>
    <rPh sb="0" eb="8">
      <t>ユウキキノウブンシカガク</t>
    </rPh>
    <phoneticPr fontId="1"/>
  </si>
  <si>
    <t>有機機能分子化学2</t>
    <rPh sb="0" eb="8">
      <t>ユウキキノウブンシカガク</t>
    </rPh>
    <phoneticPr fontId="1"/>
  </si>
  <si>
    <t>有機反応化学1</t>
    <rPh sb="0" eb="6">
      <t>ユウキハンノウカガク</t>
    </rPh>
    <phoneticPr fontId="1"/>
  </si>
  <si>
    <t>有機反応化学2</t>
    <rPh sb="0" eb="6">
      <t>ユウキハンノウカガク</t>
    </rPh>
    <phoneticPr fontId="1"/>
  </si>
  <si>
    <t>植物代謝化学1</t>
    <rPh sb="0" eb="6">
      <t>ショクブツタイシャカガク</t>
    </rPh>
    <phoneticPr fontId="1"/>
  </si>
  <si>
    <t>植物代謝化学2</t>
    <rPh sb="0" eb="6">
      <t>ショクブツタイシャカガク</t>
    </rPh>
    <phoneticPr fontId="1"/>
  </si>
  <si>
    <t>植物機能化学1</t>
    <rPh sb="0" eb="6">
      <t>ショクブツキノウカガク</t>
    </rPh>
    <phoneticPr fontId="1"/>
  </si>
  <si>
    <t>植物機能化学2</t>
    <rPh sb="0" eb="6">
      <t>ショクブツキノウカガク</t>
    </rPh>
    <phoneticPr fontId="1"/>
  </si>
  <si>
    <t>微生物機能化学A1</t>
    <rPh sb="0" eb="7">
      <t>ビセイブツキノウカガク</t>
    </rPh>
    <phoneticPr fontId="1"/>
  </si>
  <si>
    <t>微生物機能化学A2</t>
    <rPh sb="0" eb="7">
      <t>ビセイブツキノウカガク</t>
    </rPh>
    <phoneticPr fontId="1"/>
  </si>
  <si>
    <t>微生物機能化学B</t>
    <rPh sb="0" eb="7">
      <t>ビセイブツキノウカガク</t>
    </rPh>
    <phoneticPr fontId="1"/>
  </si>
  <si>
    <t>生物物理化学1</t>
    <rPh sb="0" eb="6">
      <t>セイブツブツリカガク</t>
    </rPh>
    <phoneticPr fontId="1"/>
  </si>
  <si>
    <t>生物物理化学2</t>
    <rPh sb="0" eb="6">
      <t>セイブツブツリカガク</t>
    </rPh>
    <phoneticPr fontId="1"/>
  </si>
  <si>
    <t>分析化学B</t>
    <rPh sb="0" eb="2">
      <t>ブンセキ</t>
    </rPh>
    <rPh sb="2" eb="4">
      <t>カガク</t>
    </rPh>
    <phoneticPr fontId="1"/>
  </si>
  <si>
    <t>形態機能学Ⅱ-1</t>
    <rPh sb="0" eb="2">
      <t>ケイタイ</t>
    </rPh>
    <rPh sb="2" eb="4">
      <t>キノウ</t>
    </rPh>
    <rPh sb="4" eb="5">
      <t>ガク</t>
    </rPh>
    <phoneticPr fontId="1"/>
  </si>
  <si>
    <t>形態機能学Ⅱ-2</t>
    <rPh sb="0" eb="2">
      <t>ケイタイ</t>
    </rPh>
    <rPh sb="2" eb="4">
      <t>キノウ</t>
    </rPh>
    <rPh sb="4" eb="5">
      <t>ガク</t>
    </rPh>
    <phoneticPr fontId="1"/>
  </si>
  <si>
    <t>基礎物理化学1</t>
    <rPh sb="0" eb="2">
      <t>キソ</t>
    </rPh>
    <rPh sb="2" eb="4">
      <t>ブツリ</t>
    </rPh>
    <rPh sb="4" eb="6">
      <t>カガク</t>
    </rPh>
    <phoneticPr fontId="1"/>
  </si>
  <si>
    <t>基礎物理化学2</t>
    <rPh sb="0" eb="2">
      <t>キソ</t>
    </rPh>
    <rPh sb="2" eb="4">
      <t>ブツリ</t>
    </rPh>
    <rPh sb="4" eb="6">
      <t>カガク</t>
    </rPh>
    <phoneticPr fontId="1"/>
  </si>
  <si>
    <t>基礎有機化学1</t>
    <rPh sb="0" eb="2">
      <t>キソ</t>
    </rPh>
    <rPh sb="2" eb="4">
      <t>ユウキ</t>
    </rPh>
    <rPh sb="4" eb="6">
      <t>カガク</t>
    </rPh>
    <phoneticPr fontId="1"/>
  </si>
  <si>
    <t>基礎有機化学2</t>
    <rPh sb="0" eb="2">
      <t>キソ</t>
    </rPh>
    <rPh sb="2" eb="4">
      <t>ユウキ</t>
    </rPh>
    <rPh sb="4" eb="6">
      <t>カガク</t>
    </rPh>
    <phoneticPr fontId="1"/>
  </si>
  <si>
    <t>栄養代謝学1</t>
    <rPh sb="0" eb="2">
      <t>エイヨウ</t>
    </rPh>
    <rPh sb="2" eb="4">
      <t>タイシャ</t>
    </rPh>
    <rPh sb="4" eb="5">
      <t>ガク</t>
    </rPh>
    <phoneticPr fontId="1"/>
  </si>
  <si>
    <t>栄養代謝学2</t>
    <rPh sb="0" eb="2">
      <t>エイヨウ</t>
    </rPh>
    <rPh sb="2" eb="4">
      <t>タイシャ</t>
    </rPh>
    <rPh sb="4" eb="5">
      <t>ガク</t>
    </rPh>
    <phoneticPr fontId="1"/>
  </si>
  <si>
    <t>栄養生化学1</t>
    <rPh sb="0" eb="2">
      <t>エイヨウ</t>
    </rPh>
    <rPh sb="2" eb="5">
      <t>セイカガク</t>
    </rPh>
    <phoneticPr fontId="1"/>
  </si>
  <si>
    <t>栄養生化学2</t>
    <rPh sb="0" eb="2">
      <t>エイヨウ</t>
    </rPh>
    <rPh sb="2" eb="5">
      <t>セイカガク</t>
    </rPh>
    <phoneticPr fontId="1"/>
  </si>
  <si>
    <t>基礎微生物学1</t>
    <rPh sb="0" eb="2">
      <t>キソ</t>
    </rPh>
    <rPh sb="2" eb="5">
      <t>ビセイブツ</t>
    </rPh>
    <rPh sb="5" eb="6">
      <t>ガク</t>
    </rPh>
    <phoneticPr fontId="1"/>
  </si>
  <si>
    <t>基礎微生物学2</t>
    <rPh sb="0" eb="2">
      <t>キソ</t>
    </rPh>
    <rPh sb="2" eb="5">
      <t>ビセイブツ</t>
    </rPh>
    <rPh sb="5" eb="6">
      <t>ガク</t>
    </rPh>
    <phoneticPr fontId="1"/>
  </si>
  <si>
    <t>腸内微生物生態学1</t>
    <rPh sb="0" eb="1">
      <t>チョウ</t>
    </rPh>
    <rPh sb="1" eb="2">
      <t>ナイ</t>
    </rPh>
    <rPh sb="2" eb="5">
      <t>ビセイブツ</t>
    </rPh>
    <rPh sb="5" eb="8">
      <t>セイタイガク</t>
    </rPh>
    <phoneticPr fontId="1"/>
  </si>
  <si>
    <t>腸内微生物生態学2</t>
    <rPh sb="0" eb="1">
      <t>チョウ</t>
    </rPh>
    <rPh sb="1" eb="2">
      <t>ナイ</t>
    </rPh>
    <rPh sb="2" eb="5">
      <t>ビセイブツ</t>
    </rPh>
    <rPh sb="5" eb="8">
      <t>セイタイガク</t>
    </rPh>
    <phoneticPr fontId="1"/>
  </si>
  <si>
    <t>動物資源利用化学1</t>
    <rPh sb="0" eb="2">
      <t>ドウブツ</t>
    </rPh>
    <rPh sb="2" eb="4">
      <t>シゲン</t>
    </rPh>
    <rPh sb="4" eb="6">
      <t>リヨウ</t>
    </rPh>
    <rPh sb="6" eb="8">
      <t>カガク</t>
    </rPh>
    <phoneticPr fontId="1"/>
  </si>
  <si>
    <t>動物資源利用化学2</t>
    <rPh sb="0" eb="2">
      <t>ドウブツ</t>
    </rPh>
    <rPh sb="2" eb="4">
      <t>シゲン</t>
    </rPh>
    <rPh sb="4" eb="6">
      <t>リヨウ</t>
    </rPh>
    <rPh sb="6" eb="8">
      <t>カガク</t>
    </rPh>
    <phoneticPr fontId="1"/>
  </si>
  <si>
    <t>応用免疫学1</t>
    <rPh sb="0" eb="2">
      <t>オウヨウ</t>
    </rPh>
    <rPh sb="2" eb="5">
      <t>メンエキガク</t>
    </rPh>
    <phoneticPr fontId="1"/>
  </si>
  <si>
    <t>応用免疫学2</t>
    <rPh sb="0" eb="2">
      <t>オウヨウ</t>
    </rPh>
    <rPh sb="2" eb="5">
      <t>メンエキガク</t>
    </rPh>
    <phoneticPr fontId="1"/>
  </si>
  <si>
    <t>資源生命科学入門Ⅰ-1</t>
    <rPh sb="0" eb="2">
      <t>シゲン</t>
    </rPh>
    <rPh sb="2" eb="4">
      <t>セイメイ</t>
    </rPh>
    <rPh sb="4" eb="6">
      <t>カガク</t>
    </rPh>
    <rPh sb="6" eb="8">
      <t>ニュウモン</t>
    </rPh>
    <phoneticPr fontId="1"/>
  </si>
  <si>
    <t>資源生命科学入門Ⅰ-2</t>
    <rPh sb="0" eb="2">
      <t>シゲン</t>
    </rPh>
    <rPh sb="2" eb="4">
      <t>セイメイ</t>
    </rPh>
    <rPh sb="4" eb="6">
      <t>カガク</t>
    </rPh>
    <rPh sb="6" eb="8">
      <t>ニュウモン</t>
    </rPh>
    <phoneticPr fontId="1"/>
  </si>
  <si>
    <t>動物分子遺伝学1</t>
    <rPh sb="0" eb="2">
      <t>ドウブツ</t>
    </rPh>
    <rPh sb="2" eb="4">
      <t>ブンシ</t>
    </rPh>
    <rPh sb="4" eb="7">
      <t>イデンガク</t>
    </rPh>
    <phoneticPr fontId="1"/>
  </si>
  <si>
    <t>動物分子遺伝学2</t>
    <rPh sb="0" eb="2">
      <t>ドウブツ</t>
    </rPh>
    <rPh sb="2" eb="4">
      <t>ブンシ</t>
    </rPh>
    <rPh sb="4" eb="7">
      <t>イデンガク</t>
    </rPh>
    <phoneticPr fontId="1"/>
  </si>
  <si>
    <t>家畜ゲノム学1</t>
    <rPh sb="0" eb="2">
      <t>カチク</t>
    </rPh>
    <rPh sb="5" eb="6">
      <t>ガク</t>
    </rPh>
    <phoneticPr fontId="1"/>
  </si>
  <si>
    <t>家畜ゲノム学2</t>
    <rPh sb="0" eb="2">
      <t>カチク</t>
    </rPh>
    <rPh sb="5" eb="6">
      <t>ガク</t>
    </rPh>
    <phoneticPr fontId="1"/>
  </si>
  <si>
    <t>量的遺伝学1</t>
    <rPh sb="0" eb="2">
      <t>リョウテキ</t>
    </rPh>
    <rPh sb="2" eb="5">
      <t>イデンガク</t>
    </rPh>
    <phoneticPr fontId="1"/>
  </si>
  <si>
    <t>量的遺伝学2</t>
    <rPh sb="0" eb="2">
      <t>リョウテキ</t>
    </rPh>
    <rPh sb="2" eb="5">
      <t>イデンガク</t>
    </rPh>
    <phoneticPr fontId="1"/>
  </si>
  <si>
    <t>基礎生殖生物学1</t>
    <rPh sb="0" eb="2">
      <t>キソ</t>
    </rPh>
    <rPh sb="2" eb="4">
      <t>セイショク</t>
    </rPh>
    <rPh sb="4" eb="7">
      <t>セイブツガク</t>
    </rPh>
    <phoneticPr fontId="1"/>
  </si>
  <si>
    <t>基礎生殖生物学2</t>
    <rPh sb="0" eb="2">
      <t>キソ</t>
    </rPh>
    <rPh sb="2" eb="4">
      <t>セイショク</t>
    </rPh>
    <rPh sb="4" eb="7">
      <t>セイブツガク</t>
    </rPh>
    <phoneticPr fontId="1"/>
  </si>
  <si>
    <t>生殖生化学1</t>
    <rPh sb="0" eb="2">
      <t>セイショク</t>
    </rPh>
    <rPh sb="2" eb="5">
      <t>セイカガク</t>
    </rPh>
    <phoneticPr fontId="1"/>
  </si>
  <si>
    <t>生殖生化学2</t>
    <rPh sb="0" eb="2">
      <t>セイショク</t>
    </rPh>
    <rPh sb="2" eb="5">
      <t>セイカガク</t>
    </rPh>
    <phoneticPr fontId="1"/>
  </si>
  <si>
    <t>動物受精学　※</t>
    <rPh sb="0" eb="2">
      <t>ドウブツ</t>
    </rPh>
    <rPh sb="2" eb="4">
      <t>ジュセイ</t>
    </rPh>
    <rPh sb="4" eb="5">
      <t>ガク</t>
    </rPh>
    <phoneticPr fontId="1"/>
  </si>
  <si>
    <t>応用動物繁殖学　※</t>
    <rPh sb="0" eb="2">
      <t>オウヨウ</t>
    </rPh>
    <rPh sb="2" eb="4">
      <t>ドウブツ</t>
    </rPh>
    <rPh sb="4" eb="6">
      <t>ハンショク</t>
    </rPh>
    <rPh sb="6" eb="7">
      <t>ガク</t>
    </rPh>
    <phoneticPr fontId="1"/>
  </si>
  <si>
    <t>基礎発生工学</t>
    <rPh sb="0" eb="2">
      <t>キソ</t>
    </rPh>
    <rPh sb="2" eb="4">
      <t>ハッセイ</t>
    </rPh>
    <rPh sb="4" eb="6">
      <t>コウガク</t>
    </rPh>
    <phoneticPr fontId="1"/>
  </si>
  <si>
    <t>栄養資源学1</t>
    <rPh sb="0" eb="2">
      <t>エイヨウ</t>
    </rPh>
    <rPh sb="2" eb="4">
      <t>シゲン</t>
    </rPh>
    <rPh sb="4" eb="5">
      <t>ガク</t>
    </rPh>
    <phoneticPr fontId="1"/>
  </si>
  <si>
    <t>栄養資源学2</t>
    <rPh sb="0" eb="2">
      <t>エイヨウ</t>
    </rPh>
    <rPh sb="2" eb="4">
      <t>シゲン</t>
    </rPh>
    <rPh sb="4" eb="5">
      <t>ガク</t>
    </rPh>
    <phoneticPr fontId="1"/>
  </si>
  <si>
    <t>形態機能学I-1</t>
    <rPh sb="0" eb="2">
      <t>ケイタイ</t>
    </rPh>
    <rPh sb="2" eb="4">
      <t>キノウ</t>
    </rPh>
    <rPh sb="4" eb="5">
      <t>ガク</t>
    </rPh>
    <phoneticPr fontId="1"/>
  </si>
  <si>
    <t>形態機能学I-2</t>
    <rPh sb="0" eb="2">
      <t>ケイタイ</t>
    </rPh>
    <rPh sb="2" eb="4">
      <t>キノウ</t>
    </rPh>
    <rPh sb="4" eb="5">
      <t>ガク</t>
    </rPh>
    <phoneticPr fontId="1"/>
  </si>
  <si>
    <t>形態機能学II-1</t>
    <rPh sb="0" eb="2">
      <t>ケイタイ</t>
    </rPh>
    <rPh sb="2" eb="4">
      <t>キノウ</t>
    </rPh>
    <rPh sb="4" eb="5">
      <t>ガク</t>
    </rPh>
    <phoneticPr fontId="1"/>
  </si>
  <si>
    <t>形態機能学II-2</t>
    <rPh sb="0" eb="2">
      <t>ケイタイ</t>
    </rPh>
    <rPh sb="2" eb="4">
      <t>キノウ</t>
    </rPh>
    <rPh sb="4" eb="5">
      <t>ガク</t>
    </rPh>
    <phoneticPr fontId="1"/>
  </si>
  <si>
    <t>病態・感染機構学1</t>
    <rPh sb="0" eb="2">
      <t>ビョウタイ</t>
    </rPh>
    <rPh sb="3" eb="5">
      <t>カンセン</t>
    </rPh>
    <rPh sb="5" eb="8">
      <t>キコウガク</t>
    </rPh>
    <phoneticPr fontId="1"/>
  </si>
  <si>
    <t>病態・感染機構学2</t>
    <rPh sb="0" eb="2">
      <t>ビョウタイ</t>
    </rPh>
    <rPh sb="3" eb="5">
      <t>カンセン</t>
    </rPh>
    <rPh sb="5" eb="8">
      <t>キコウガク</t>
    </rPh>
    <phoneticPr fontId="1"/>
  </si>
  <si>
    <t>実験動物の技術と応用1</t>
    <rPh sb="0" eb="2">
      <t>ジッケン</t>
    </rPh>
    <rPh sb="2" eb="4">
      <t>ドウブツ</t>
    </rPh>
    <rPh sb="5" eb="7">
      <t>ギジュツ</t>
    </rPh>
    <rPh sb="8" eb="10">
      <t>オウヨウ</t>
    </rPh>
    <phoneticPr fontId="1"/>
  </si>
  <si>
    <t>実験動物の技術と応用2</t>
    <rPh sb="0" eb="2">
      <t>ジッケン</t>
    </rPh>
    <rPh sb="2" eb="4">
      <t>ドウブツ</t>
    </rPh>
    <rPh sb="5" eb="7">
      <t>ギジュツ</t>
    </rPh>
    <rPh sb="8" eb="10">
      <t>オウヨウ</t>
    </rPh>
    <phoneticPr fontId="1"/>
  </si>
  <si>
    <t>動物組織学1</t>
    <rPh sb="0" eb="2">
      <t>ドウブツ</t>
    </rPh>
    <rPh sb="2" eb="5">
      <t>ソシキガク</t>
    </rPh>
    <phoneticPr fontId="1"/>
  </si>
  <si>
    <t>動物組織学2</t>
    <rPh sb="0" eb="2">
      <t>ドウブツ</t>
    </rPh>
    <rPh sb="2" eb="5">
      <t>ソシキガク</t>
    </rPh>
    <phoneticPr fontId="1"/>
  </si>
  <si>
    <t>　　　　　　　　　令和　　　年　　　月　　　日</t>
    <rPh sb="9" eb="11">
      <t>レイワ</t>
    </rPh>
    <rPh sb="14" eb="15">
      <t>ネン</t>
    </rPh>
    <rPh sb="18" eb="19">
      <t>ツキ</t>
    </rPh>
    <rPh sb="22" eb="23">
      <t>ニチ</t>
    </rPh>
    <phoneticPr fontId="1"/>
  </si>
  <si>
    <t>　 私は、令和　　　　年　　　月に本学部　　　　　　　　　　　　　　学科の卒業予定で、食品衛生管理者及び</t>
    <rPh sb="2" eb="3">
      <t>ワタクシ</t>
    </rPh>
    <rPh sb="5" eb="7">
      <t>レイワ</t>
    </rPh>
    <rPh sb="11" eb="12">
      <t>ネン</t>
    </rPh>
    <rPh sb="15" eb="16">
      <t>ガツ</t>
    </rPh>
    <rPh sb="17" eb="19">
      <t>ホンガク</t>
    </rPh>
    <rPh sb="19" eb="20">
      <t>ブ</t>
    </rPh>
    <rPh sb="34" eb="36">
      <t>ガッカ</t>
    </rPh>
    <rPh sb="37" eb="39">
      <t>ソツギョウ</t>
    </rPh>
    <rPh sb="39" eb="41">
      <t>ヨテイ</t>
    </rPh>
    <rPh sb="43" eb="45">
      <t>ショクヒン</t>
    </rPh>
    <rPh sb="45" eb="47">
      <t>エイセイ</t>
    </rPh>
    <rPh sb="47" eb="49">
      <t>カンリ</t>
    </rPh>
    <phoneticPr fontId="1"/>
  </si>
  <si>
    <t>単位数</t>
    <rPh sb="0" eb="2">
      <t>タンイ</t>
    </rPh>
    <rPh sb="2" eb="3">
      <t>スウ</t>
    </rPh>
    <phoneticPr fontId="1"/>
  </si>
  <si>
    <t>修得
単位数</t>
    <rPh sb="0" eb="2">
      <t>シュウトク</t>
    </rPh>
    <rPh sb="3" eb="6">
      <t>タンイスウ</t>
    </rPh>
    <phoneticPr fontId="1"/>
  </si>
  <si>
    <t>生年月日</t>
    <rPh sb="0" eb="2">
      <t>セイネン</t>
    </rPh>
    <rPh sb="2" eb="4">
      <t>ガッピ</t>
    </rPh>
    <phoneticPr fontId="1"/>
  </si>
  <si>
    <t>生</t>
    <rPh sb="0" eb="1">
      <t>ウ</t>
    </rPh>
    <phoneticPr fontId="1"/>
  </si>
  <si>
    <t>食品衛生課程修了証明書授与申請書</t>
    <rPh sb="0" eb="2">
      <t>ショクヒン</t>
    </rPh>
    <rPh sb="2" eb="4">
      <t>エイセイ</t>
    </rPh>
    <rPh sb="4" eb="6">
      <t>カテイ</t>
    </rPh>
    <rPh sb="6" eb="8">
      <t>シュウリョウ</t>
    </rPh>
    <rPh sb="8" eb="11">
      <t>ショウメイショ</t>
    </rPh>
    <rPh sb="11" eb="13">
      <t>ジュヨ</t>
    </rPh>
    <rPh sb="13" eb="16">
      <t>シンセイショ</t>
    </rPh>
    <phoneticPr fontId="1"/>
  </si>
  <si>
    <t>（上記の　A　と　B　の合計が
４０単位以上であること。）
※履修中科目を含む単位数を記入</t>
    <phoneticPr fontId="1"/>
  </si>
  <si>
    <t>提出日</t>
    <rPh sb="0" eb="3">
      <t>テイシュツビ</t>
    </rPh>
    <phoneticPr fontId="1"/>
  </si>
  <si>
    <r>
      <t xml:space="preserve">A
</t>
    </r>
    <r>
      <rPr>
        <sz val="10"/>
        <rFont val="Arial"/>
        <family val="2"/>
      </rPr>
      <t>(</t>
    </r>
    <r>
      <rPr>
        <sz val="10"/>
        <rFont val="ＭＳ ゴシック"/>
        <family val="2"/>
        <charset val="128"/>
      </rPr>
      <t>別表</t>
    </r>
    <r>
      <rPr>
        <sz val="10"/>
        <rFont val="Arial"/>
        <family val="2"/>
      </rPr>
      <t>14)</t>
    </r>
    <rPh sb="3" eb="5">
      <t>ベッピョウ</t>
    </rPh>
    <phoneticPr fontId="1"/>
  </si>
  <si>
    <r>
      <t xml:space="preserve">B
</t>
    </r>
    <r>
      <rPr>
        <sz val="10"/>
        <rFont val="Arial"/>
        <family val="2"/>
      </rPr>
      <t>(</t>
    </r>
    <r>
      <rPr>
        <sz val="10"/>
        <rFont val="ＭＳ ゴシック"/>
        <family val="2"/>
        <charset val="128"/>
      </rPr>
      <t>別表15</t>
    </r>
    <r>
      <rPr>
        <sz val="10"/>
        <rFont val="Arial"/>
        <family val="2"/>
      </rPr>
      <t>)</t>
    </r>
    <phoneticPr fontId="1"/>
  </si>
  <si>
    <t>応用生命化学コース</t>
    <rPh sb="0" eb="2">
      <t>オウヨウ</t>
    </rPh>
    <rPh sb="2" eb="4">
      <t>セイメイ</t>
    </rPh>
    <rPh sb="4" eb="6">
      <t>カガク</t>
    </rPh>
    <phoneticPr fontId="1"/>
  </si>
  <si>
    <t>←12/5　と入力すると「令和12年12月5日」と表示されます。</t>
    <rPh sb="7" eb="9">
      <t>ニュウリョク</t>
    </rPh>
    <rPh sb="13" eb="15">
      <t>レイワ</t>
    </rPh>
    <rPh sb="17" eb="18">
      <t>ネン</t>
    </rPh>
    <rPh sb="20" eb="21">
      <t>ガツ</t>
    </rPh>
    <rPh sb="22" eb="23">
      <t>ヒ</t>
    </rPh>
    <rPh sb="25" eb="27">
      <t>ヒョウジ</t>
    </rPh>
    <phoneticPr fontId="1"/>
  </si>
  <si>
    <t>区分ごと判定</t>
    <rPh sb="0" eb="2">
      <t>クブン</t>
    </rPh>
    <rPh sb="4" eb="6">
      <t>ハンテイ</t>
    </rPh>
    <phoneticPr fontId="1"/>
  </si>
  <si>
    <t>セット修得判定</t>
    <rPh sb="3" eb="7">
      <t>シュウトクハンテイ</t>
    </rPh>
    <phoneticPr fontId="1"/>
  </si>
  <si>
    <t>微生物機能化学Ⅰ</t>
    <rPh sb="0" eb="7">
      <t>ビセイブツキノウカガク</t>
    </rPh>
    <phoneticPr fontId="1"/>
  </si>
  <si>
    <t>微生物機能化学Ⅱ</t>
    <rPh sb="0" eb="7">
      <t>ビセイブツキノウカガク</t>
    </rPh>
    <phoneticPr fontId="1"/>
  </si>
  <si>
    <t>分子生物学</t>
    <rPh sb="0" eb="2">
      <t>ブンシ</t>
    </rPh>
    <rPh sb="2" eb="5">
      <t>セイブツガク</t>
    </rPh>
    <phoneticPr fontId="1"/>
  </si>
  <si>
    <t>←現在履修中の科目がある場合は「修得状況」欄は「履修中」として下さい。</t>
    <phoneticPr fontId="1"/>
  </si>
  <si>
    <t>【応用生命化学コース】食品衛生課程学科目単位修得状況</t>
    <rPh sb="1" eb="7">
      <t>オウヨウセイメイカガク</t>
    </rPh>
    <rPh sb="11" eb="13">
      <t>ショクヒン</t>
    </rPh>
    <rPh sb="13" eb="15">
      <t>エイセイ</t>
    </rPh>
    <rPh sb="15" eb="17">
      <t>カテイ</t>
    </rPh>
    <rPh sb="17" eb="19">
      <t>ガッカ</t>
    </rPh>
    <rPh sb="19" eb="20">
      <t>モク</t>
    </rPh>
    <rPh sb="20" eb="22">
      <t>タンイ</t>
    </rPh>
    <rPh sb="22" eb="24">
      <t>シュウトク</t>
    </rPh>
    <rPh sb="24" eb="26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</si>
</sst>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name val="Arial"/>
      <family val="2"/>
    </font>
    <font>
      <sz val="10"/>
      <name val="Arial"/>
      <family val="2"/>
    </font>
    <font>
      <sz val="10"/>
      <name val="ＭＳ ゴシック"/>
      <family val="2"/>
      <charset val="128"/>
    </font>
    <font>
      <sz val="18"/>
      <name val="Arial"/>
      <family val="2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/>
    <xf numFmtId="0" fontId="4" fillId="0" borderId="3" xfId="0" applyFont="1" applyBorder="1" applyAlignment="1">
      <alignment vertical="center"/>
    </xf>
    <xf numFmtId="0" fontId="0" fillId="0" borderId="4" xfId="0" applyBorder="1" applyAlignment="1"/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0" fillId="0" borderId="0" xfId="0" applyBorder="1" applyAlignment="1"/>
    <xf numFmtId="0" fontId="0" fillId="0" borderId="13" xfId="0" applyBorder="1" applyAlignment="1"/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/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/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/>
    <xf numFmtId="0" fontId="2" fillId="2" borderId="3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7" xfId="0" applyFont="1" applyFill="1" applyBorder="1" applyAlignment="1"/>
    <xf numFmtId="0" fontId="2" fillId="2" borderId="38" xfId="0" applyFont="1" applyFill="1" applyBorder="1" applyAlignment="1">
      <alignment vertical="center"/>
    </xf>
    <xf numFmtId="0" fontId="2" fillId="3" borderId="27" xfId="0" applyFont="1" applyFill="1" applyBorder="1"/>
    <xf numFmtId="0" fontId="2" fillId="3" borderId="23" xfId="0" applyFont="1" applyFill="1" applyBorder="1"/>
    <xf numFmtId="0" fontId="2" fillId="3" borderId="35" xfId="0" applyFont="1" applyFill="1" applyBorder="1"/>
    <xf numFmtId="0" fontId="2" fillId="3" borderId="24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vertical="center" shrinkToFit="1"/>
    </xf>
    <xf numFmtId="0" fontId="2" fillId="0" borderId="0" xfId="0" applyFont="1" applyFill="1"/>
    <xf numFmtId="0" fontId="5" fillId="0" borderId="30" xfId="0" applyFont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2" fillId="0" borderId="0" xfId="0" applyFont="1" applyAlignment="1"/>
    <xf numFmtId="0" fontId="2" fillId="3" borderId="42" xfId="0" applyFont="1" applyFill="1" applyBorder="1"/>
    <xf numFmtId="0" fontId="2" fillId="2" borderId="43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5" fillId="0" borderId="41" xfId="0" applyFont="1" applyBorder="1" applyAlignment="1">
      <alignment vertical="center" shrinkToFit="1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2" borderId="50" xfId="0" applyFont="1" applyFill="1" applyBorder="1"/>
    <xf numFmtId="0" fontId="2" fillId="2" borderId="49" xfId="0" applyFont="1" applyFill="1" applyBorder="1"/>
    <xf numFmtId="0" fontId="2" fillId="2" borderId="49" xfId="0" applyFont="1" applyFill="1" applyBorder="1" applyAlignment="1"/>
    <xf numFmtId="0" fontId="2" fillId="3" borderId="49" xfId="0" applyFont="1" applyFill="1" applyBorder="1"/>
    <xf numFmtId="0" fontId="2" fillId="2" borderId="42" xfId="0" applyFont="1" applyFill="1" applyBorder="1" applyAlignment="1"/>
    <xf numFmtId="0" fontId="2" fillId="2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51" xfId="0" applyFont="1" applyFill="1" applyBorder="1" applyAlignment="1"/>
    <xf numFmtId="0" fontId="2" fillId="2" borderId="46" xfId="0" applyFont="1" applyFill="1" applyBorder="1" applyAlignment="1"/>
    <xf numFmtId="0" fontId="2" fillId="2" borderId="42" xfId="0" applyFont="1" applyFill="1" applyBorder="1"/>
    <xf numFmtId="0" fontId="2" fillId="0" borderId="45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3" borderId="55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3" borderId="56" xfId="0" applyFont="1" applyFill="1" applyBorder="1"/>
    <xf numFmtId="0" fontId="2" fillId="2" borderId="57" xfId="0" applyFont="1" applyFill="1" applyBorder="1" applyAlignment="1"/>
    <xf numFmtId="0" fontId="2" fillId="3" borderId="57" xfId="0" applyFont="1" applyFill="1" applyBorder="1"/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62" xfId="0" applyFont="1" applyFill="1" applyBorder="1" applyAlignment="1"/>
    <xf numFmtId="0" fontId="2" fillId="0" borderId="63" xfId="0" applyFont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vertical="center"/>
    </xf>
    <xf numFmtId="0" fontId="2" fillId="2" borderId="65" xfId="0" applyFont="1" applyFill="1" applyBorder="1"/>
    <xf numFmtId="0" fontId="2" fillId="2" borderId="66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vertical="center"/>
    </xf>
    <xf numFmtId="0" fontId="2" fillId="2" borderId="68" xfId="0" applyFont="1" applyFill="1" applyBorder="1" applyAlignment="1">
      <alignment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2" fillId="2" borderId="71" xfId="0" applyFont="1" applyFill="1" applyBorder="1" applyAlignment="1">
      <alignment vertical="center" wrapText="1"/>
    </xf>
    <xf numFmtId="0" fontId="2" fillId="0" borderId="71" xfId="0" applyFont="1" applyBorder="1" applyAlignment="1">
      <alignment vertical="center"/>
    </xf>
    <xf numFmtId="0" fontId="4" fillId="0" borderId="71" xfId="0" applyFont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7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61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3" borderId="77" xfId="0" applyFont="1" applyFill="1" applyBorder="1" applyAlignment="1">
      <alignment vertical="center"/>
    </xf>
    <xf numFmtId="176" fontId="3" fillId="4" borderId="0" xfId="0" applyNumberFormat="1" applyFont="1" applyFill="1" applyAlignment="1"/>
    <xf numFmtId="0" fontId="2" fillId="0" borderId="3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5" borderId="78" xfId="0" applyFont="1" applyFill="1" applyBorder="1" applyAlignment="1">
      <alignment vertical="center"/>
    </xf>
    <xf numFmtId="0" fontId="2" fillId="0" borderId="83" xfId="0" applyFont="1" applyBorder="1" applyAlignment="1">
      <alignment horizontal="center" vertical="center"/>
    </xf>
    <xf numFmtId="0" fontId="2" fillId="3" borderId="85" xfId="0" applyFont="1" applyFill="1" applyBorder="1" applyAlignment="1">
      <alignment vertical="center"/>
    </xf>
    <xf numFmtId="0" fontId="2" fillId="3" borderId="84" xfId="0" applyFont="1" applyFill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vertical="center"/>
    </xf>
    <xf numFmtId="0" fontId="2" fillId="2" borderId="88" xfId="0" applyFont="1" applyFill="1" applyBorder="1" applyAlignment="1">
      <alignment horizontal="center" vertical="center"/>
    </xf>
    <xf numFmtId="0" fontId="2" fillId="2" borderId="89" xfId="0" applyFont="1" applyFill="1" applyBorder="1"/>
    <xf numFmtId="0" fontId="2" fillId="2" borderId="86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3" fillId="0" borderId="7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12" fillId="6" borderId="71" xfId="0" applyFont="1" applyFill="1" applyBorder="1" applyAlignment="1">
      <alignment horizontal="right" vertical="center"/>
    </xf>
    <xf numFmtId="0" fontId="11" fillId="6" borderId="71" xfId="0" applyFont="1" applyFill="1" applyBorder="1" applyAlignment="1">
      <alignment horizontal="right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2" fillId="4" borderId="44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0" fontId="2" fillId="4" borderId="47" xfId="0" applyFont="1" applyFill="1" applyBorder="1" applyAlignment="1" applyProtection="1">
      <alignment horizontal="center" vertical="center"/>
      <protection locked="0"/>
    </xf>
    <xf numFmtId="0" fontId="2" fillId="4" borderId="37" xfId="0" applyFont="1" applyFill="1" applyBorder="1" applyAlignment="1" applyProtection="1">
      <alignment vertical="center"/>
      <protection locked="0"/>
    </xf>
    <xf numFmtId="0" fontId="5" fillId="4" borderId="26" xfId="0" applyFont="1" applyFill="1" applyBorder="1" applyAlignment="1" applyProtection="1">
      <alignment vertical="center"/>
      <protection locked="0"/>
    </xf>
    <xf numFmtId="0" fontId="5" fillId="4" borderId="34" xfId="0" applyFont="1" applyFill="1" applyBorder="1" applyAlignment="1" applyProtection="1">
      <alignment vertical="center"/>
      <protection locked="0"/>
    </xf>
    <xf numFmtId="0" fontId="2" fillId="4" borderId="45" xfId="0" applyFont="1" applyFill="1" applyBorder="1" applyAlignment="1" applyProtection="1">
      <alignment vertical="center"/>
      <protection locked="0"/>
    </xf>
    <xf numFmtId="0" fontId="2" fillId="4" borderId="26" xfId="0" applyFont="1" applyFill="1" applyBorder="1" applyAlignment="1" applyProtection="1">
      <alignment vertical="center"/>
      <protection locked="0"/>
    </xf>
    <xf numFmtId="0" fontId="2" fillId="4" borderId="41" xfId="0" applyFont="1" applyFill="1" applyBorder="1" applyAlignment="1" applyProtection="1">
      <alignment vertical="center"/>
      <protection locked="0"/>
    </xf>
    <xf numFmtId="0" fontId="2" fillId="4" borderId="34" xfId="0" applyFont="1" applyFill="1" applyBorder="1" applyAlignment="1" applyProtection="1">
      <alignment vertical="center"/>
      <protection locked="0"/>
    </xf>
    <xf numFmtId="0" fontId="2" fillId="4" borderId="48" xfId="0" applyFont="1" applyFill="1" applyBorder="1" applyAlignment="1" applyProtection="1">
      <alignment vertical="center"/>
      <protection locked="0"/>
    </xf>
    <xf numFmtId="0" fontId="2" fillId="3" borderId="61" xfId="0" applyFont="1" applyFill="1" applyBorder="1" applyAlignment="1">
      <alignment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9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4" borderId="2" xfId="0" applyFont="1" applyFill="1" applyBorder="1" applyAlignment="1">
      <alignment horizontal="center"/>
    </xf>
    <xf numFmtId="176" fontId="5" fillId="4" borderId="2" xfId="0" applyNumberFormat="1" applyFont="1" applyFill="1" applyBorder="1" applyAlignment="1">
      <alignment horizontal="center"/>
    </xf>
    <xf numFmtId="0" fontId="14" fillId="0" borderId="0" xfId="0" applyFont="1" applyBorder="1" applyAlignment="1"/>
    <xf numFmtId="0" fontId="14" fillId="0" borderId="4" xfId="0" applyFont="1" applyBorder="1" applyAlignment="1"/>
    <xf numFmtId="0" fontId="5" fillId="0" borderId="0" xfId="0" applyFont="1" applyAlignment="1">
      <alignment vertical="center"/>
    </xf>
    <xf numFmtId="176" fontId="10" fillId="0" borderId="0" xfId="0" applyNumberFormat="1" applyFont="1" applyFill="1" applyAlignment="1"/>
    <xf numFmtId="0" fontId="5" fillId="0" borderId="2" xfId="0" applyFont="1" applyBorder="1"/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top"/>
    </xf>
    <xf numFmtId="0" fontId="15" fillId="0" borderId="12" xfId="0" applyFont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/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5" borderId="85" xfId="0" applyFont="1" applyFill="1" applyBorder="1" applyAlignment="1">
      <alignment horizontal="center" vertical="center"/>
    </xf>
    <xf numFmtId="0" fontId="2" fillId="5" borderId="8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7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wrapText="1"/>
    </xf>
    <xf numFmtId="0" fontId="2" fillId="0" borderId="7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76" xfId="0" applyFont="1" applyFill="1" applyBorder="1" applyAlignment="1">
      <alignment vertical="center" wrapText="1"/>
    </xf>
    <xf numFmtId="0" fontId="2" fillId="2" borderId="7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72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15</xdr:row>
      <xdr:rowOff>66675</xdr:rowOff>
    </xdr:from>
    <xdr:to>
      <xdr:col>6</xdr:col>
      <xdr:colOff>104775</xdr:colOff>
      <xdr:row>15</xdr:row>
      <xdr:rowOff>619125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04FFBB-7D4F-4295-A89D-588F35D25F1C}"/>
            </a:ext>
          </a:extLst>
        </xdr:cNvPr>
        <xdr:cNvSpPr txBox="1"/>
      </xdr:nvSpPr>
      <xdr:spPr>
        <a:xfrm>
          <a:off x="123825" y="66675"/>
          <a:ext cx="490220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/>
            <a:t>入学年度：</a:t>
          </a:r>
          <a:r>
            <a:rPr kumimoji="1" lang="en-US" altLang="ja-JP" sz="1600"/>
            <a:t>2017,</a:t>
          </a:r>
          <a:r>
            <a:rPr kumimoji="1" lang="ja-JP" altLang="en-US" sz="1600"/>
            <a:t>　</a:t>
          </a:r>
          <a:r>
            <a:rPr kumimoji="1" lang="en-US" altLang="ja-JP" sz="1600"/>
            <a:t>2018,</a:t>
          </a:r>
          <a:r>
            <a:rPr kumimoji="1" lang="ja-JP" altLang="en-US" sz="1600"/>
            <a:t>　</a:t>
          </a:r>
          <a:r>
            <a:rPr kumimoji="1" lang="en-US" altLang="ja-JP" sz="1600"/>
            <a:t>2019</a:t>
          </a:r>
          <a:endParaRPr kumimoji="1" lang="ja-JP" altLang="en-US" sz="1600"/>
        </a:p>
      </xdr:txBody>
    </xdr:sp>
    <xdr:clientData/>
  </xdr:twoCellAnchor>
  <xdr:twoCellAnchor>
    <xdr:from>
      <xdr:col>0</xdr:col>
      <xdr:colOff>15876</xdr:colOff>
      <xdr:row>32</xdr:row>
      <xdr:rowOff>152401</xdr:rowOff>
    </xdr:from>
    <xdr:to>
      <xdr:col>0</xdr:col>
      <xdr:colOff>730252</xdr:colOff>
      <xdr:row>38</xdr:row>
      <xdr:rowOff>111125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0844D8B-2F0F-4BF3-BBDB-2CE2C1717E9B}"/>
            </a:ext>
          </a:extLst>
        </xdr:cNvPr>
        <xdr:cNvSpPr txBox="1"/>
      </xdr:nvSpPr>
      <xdr:spPr>
        <a:xfrm>
          <a:off x="15876" y="4010026"/>
          <a:ext cx="714376" cy="1006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>
              <a:solidFill>
                <a:srgbClr val="FF99CC"/>
              </a:solidFill>
            </a:rPr>
            <a:t>■</a:t>
          </a:r>
          <a:endParaRPr kumimoji="1" lang="en-US" altLang="ja-JP" sz="1400">
            <a:solidFill>
              <a:srgbClr val="FF99CC"/>
            </a:solidFill>
          </a:endParaRPr>
        </a:p>
        <a:p>
          <a:r>
            <a:rPr kumimoji="1" lang="ja-JP" altLang="en-US" sz="1100"/>
            <a:t>の科目は必修</a:t>
          </a:r>
          <a:endParaRPr kumimoji="1" lang="en-US" altLang="ja-JP" sz="1100"/>
        </a:p>
      </xdr:txBody>
    </xdr:sp>
    <xdr:clientData/>
  </xdr:twoCellAnchor>
  <xdr:twoCellAnchor>
    <xdr:from>
      <xdr:col>7</xdr:col>
      <xdr:colOff>714375</xdr:colOff>
      <xdr:row>15</xdr:row>
      <xdr:rowOff>47625</xdr:rowOff>
    </xdr:from>
    <xdr:to>
      <xdr:col>10</xdr:col>
      <xdr:colOff>1577975</xdr:colOff>
      <xdr:row>16</xdr:row>
      <xdr:rowOff>219075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8945906-D79A-429D-834B-C056649E67D4}"/>
            </a:ext>
          </a:extLst>
        </xdr:cNvPr>
        <xdr:cNvSpPr txBox="1"/>
      </xdr:nvSpPr>
      <xdr:spPr>
        <a:xfrm>
          <a:off x="5048250" y="47625"/>
          <a:ext cx="2609850" cy="109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</a:t>
          </a:r>
          <a:r>
            <a:rPr kumimoji="1" lang="en-US" altLang="ja-JP" sz="1000"/>
            <a:t>A(</a:t>
          </a:r>
          <a:r>
            <a:rPr kumimoji="1" lang="ja-JP" altLang="en-US" sz="1000"/>
            <a:t>別表</a:t>
          </a:r>
          <a:r>
            <a:rPr kumimoji="1" lang="en-US" altLang="ja-JP" sz="1000"/>
            <a:t>14)</a:t>
          </a:r>
          <a:r>
            <a:rPr kumimoji="1" lang="ja-JP" altLang="en-US" sz="1000"/>
            <a:t>の各</a:t>
          </a:r>
          <a:r>
            <a:rPr kumimoji="1" lang="en-US" altLang="ja-JP" sz="1000"/>
            <a:t>1</a:t>
          </a:r>
          <a:r>
            <a:rPr kumimoji="1" lang="ja-JP" altLang="en-US" sz="1000"/>
            <a:t>科目以上</a:t>
          </a:r>
          <a:endParaRPr kumimoji="1" lang="en-US" altLang="ja-JP" sz="1000"/>
        </a:p>
        <a:p>
          <a:r>
            <a:rPr kumimoji="1" lang="ja-JP" altLang="en-US" sz="1000"/>
            <a:t>　その単位の合計で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単位以上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A(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別表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14)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B(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別表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15)</a:t>
          </a:r>
        </a:p>
        <a:p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の総単位数が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単位以上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574675</xdr:colOff>
      <xdr:row>41</xdr:row>
      <xdr:rowOff>31750</xdr:rowOff>
    </xdr:from>
    <xdr:to>
      <xdr:col>10</xdr:col>
      <xdr:colOff>1555750</xdr:colOff>
      <xdr:row>46</xdr:row>
      <xdr:rowOff>41275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D3C156E-4EDF-4B1E-8D7B-E630DB82BA57}"/>
            </a:ext>
          </a:extLst>
        </xdr:cNvPr>
        <xdr:cNvSpPr txBox="1"/>
      </xdr:nvSpPr>
      <xdr:spPr>
        <a:xfrm>
          <a:off x="5559425" y="5603875"/>
          <a:ext cx="1870075" cy="882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050"/>
            <a:t>●</a:t>
          </a:r>
          <a:r>
            <a:rPr kumimoji="1" lang="en-US" altLang="ja-JP" sz="1050"/>
            <a:t>A(</a:t>
          </a:r>
          <a:r>
            <a:rPr kumimoji="1" lang="ja-JP" altLang="en-US" sz="1050"/>
            <a:t>別表</a:t>
          </a:r>
          <a:r>
            <a:rPr kumimoji="1" lang="en-US" altLang="ja-JP" sz="1050"/>
            <a:t>14),B(</a:t>
          </a:r>
          <a:r>
            <a:rPr kumimoji="1" lang="ja-JP" altLang="en-US" sz="1050"/>
            <a:t>別表</a:t>
          </a:r>
          <a:r>
            <a:rPr kumimoji="1" lang="en-US" altLang="ja-JP" sz="1050"/>
            <a:t>15)</a:t>
          </a:r>
          <a:r>
            <a:rPr kumimoji="1" lang="ja-JP" altLang="en-US" sz="1050"/>
            <a:t>とも</a:t>
          </a:r>
          <a:endParaRPr kumimoji="1" lang="en-US" altLang="ja-JP" sz="1050"/>
        </a:p>
        <a:p>
          <a:r>
            <a:rPr kumimoji="1" lang="ja-JP" altLang="en-US" sz="1050"/>
            <a:t>　同科目名の</a:t>
          </a:r>
          <a:r>
            <a:rPr kumimoji="1" lang="en-US" altLang="ja-JP" sz="1050"/>
            <a:t>1</a:t>
          </a:r>
          <a:r>
            <a:rPr kumimoji="1" lang="ja-JP" altLang="en-US" sz="1050"/>
            <a:t>，</a:t>
          </a:r>
          <a:r>
            <a:rPr kumimoji="1" lang="en-US" altLang="ja-JP" sz="1050"/>
            <a:t>2</a:t>
          </a:r>
          <a:r>
            <a:rPr kumimoji="1" lang="ja-JP" altLang="en-US" sz="1050"/>
            <a:t>は</a:t>
          </a:r>
          <a:endParaRPr kumimoji="1" lang="en-US" altLang="ja-JP" sz="1050"/>
        </a:p>
        <a:p>
          <a:r>
            <a:rPr kumimoji="1" lang="ja-JP" altLang="en-US" sz="1050"/>
            <a:t>　必ず両方修得</a:t>
          </a:r>
          <a:endParaRPr kumimoji="1" lang="en-US" altLang="ja-JP" sz="1050"/>
        </a:p>
      </xdr:txBody>
    </xdr:sp>
    <xdr:clientData/>
  </xdr:twoCellAnchor>
  <xdr:twoCellAnchor>
    <xdr:from>
      <xdr:col>10</xdr:col>
      <xdr:colOff>104775</xdr:colOff>
      <xdr:row>20</xdr:row>
      <xdr:rowOff>38099</xdr:rowOff>
    </xdr:from>
    <xdr:to>
      <xdr:col>10</xdr:col>
      <xdr:colOff>1295399</xdr:colOff>
      <xdr:row>25</xdr:row>
      <xdr:rowOff>66674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FB8D21B-982D-46CC-AA1D-50BDB0EBC212}"/>
            </a:ext>
          </a:extLst>
        </xdr:cNvPr>
        <xdr:cNvSpPr txBox="1"/>
      </xdr:nvSpPr>
      <xdr:spPr>
        <a:xfrm>
          <a:off x="6010275" y="1609724"/>
          <a:ext cx="1190624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800">
              <a:solidFill>
                <a:schemeClr val="accent5">
                  <a:lumMod val="20000"/>
                  <a:lumOff val="80000"/>
                </a:schemeClr>
              </a:solidFill>
            </a:rPr>
            <a:t>■</a:t>
          </a:r>
          <a:r>
            <a:rPr kumimoji="1" lang="ja-JP" altLang="en-US" sz="900"/>
            <a:t>のセルのみ</a:t>
          </a:r>
          <a:endParaRPr kumimoji="1" lang="en-US" altLang="ja-JP" sz="900"/>
        </a:p>
        <a:p>
          <a:pPr algn="ctr"/>
          <a:r>
            <a:rPr kumimoji="1" lang="ja-JP" altLang="en-US" sz="900"/>
            <a:t>入力可能です</a:t>
          </a:r>
          <a:endParaRPr kumimoji="1" lang="en-US" altLang="ja-JP" sz="105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view="pageBreakPreview" zoomScaleNormal="100" workbookViewId="0">
      <selection activeCell="E1" sqref="E1:G1"/>
    </sheetView>
  </sheetViews>
  <sheetFormatPr defaultRowHeight="12" x14ac:dyDescent="0.15"/>
  <cols>
    <col min="1" max="1" width="14.875" style="1" customWidth="1"/>
    <col min="2" max="2" width="19" style="1" customWidth="1"/>
    <col min="3" max="3" width="4" style="1" customWidth="1"/>
    <col min="4" max="4" width="10.5" style="1" customWidth="1"/>
    <col min="5" max="5" width="18.125" style="1" customWidth="1"/>
    <col min="6" max="6" width="4" style="1" customWidth="1"/>
    <col min="7" max="7" width="10" style="1" customWidth="1"/>
    <col min="8" max="16384" width="9" style="1"/>
  </cols>
  <sheetData>
    <row r="1" spans="1:8" ht="13.5" customHeight="1" x14ac:dyDescent="0.15">
      <c r="E1" s="194" t="s">
        <v>120</v>
      </c>
      <c r="F1" s="194"/>
      <c r="G1" s="194"/>
    </row>
    <row r="2" spans="1:8" ht="20.25" customHeight="1" x14ac:dyDescent="0.15">
      <c r="A2" s="1" t="s">
        <v>19</v>
      </c>
      <c r="H2" s="51"/>
    </row>
    <row r="4" spans="1:8" ht="25.5" customHeight="1" x14ac:dyDescent="0.15">
      <c r="B4" s="195" t="s">
        <v>20</v>
      </c>
      <c r="C4" s="196"/>
      <c r="D4" s="2" t="s">
        <v>1</v>
      </c>
      <c r="E4" s="2"/>
      <c r="F4" s="2"/>
      <c r="G4" s="2"/>
    </row>
    <row r="5" spans="1:8" ht="25.5" customHeight="1" x14ac:dyDescent="0.15">
      <c r="C5" s="19"/>
      <c r="D5" s="2" t="s">
        <v>32</v>
      </c>
      <c r="E5" s="2"/>
      <c r="F5" s="2"/>
      <c r="G5" s="2"/>
    </row>
    <row r="6" spans="1:8" ht="18.75" customHeight="1" x14ac:dyDescent="0.15">
      <c r="D6" s="3" t="s">
        <v>0</v>
      </c>
      <c r="E6" s="3"/>
      <c r="F6" s="3"/>
      <c r="G6" s="3"/>
    </row>
    <row r="7" spans="1:8" ht="23.25" customHeight="1" x14ac:dyDescent="0.15">
      <c r="D7" s="3" t="s">
        <v>2</v>
      </c>
      <c r="E7" s="3"/>
      <c r="F7" s="3"/>
      <c r="G7" s="3"/>
    </row>
    <row r="8" spans="1:8" ht="20.25" customHeight="1" x14ac:dyDescent="0.15">
      <c r="D8" s="4" t="s">
        <v>33</v>
      </c>
      <c r="E8" s="3"/>
      <c r="F8" s="3"/>
      <c r="G8" s="3"/>
    </row>
    <row r="9" spans="1:8" ht="24.75" customHeight="1" x14ac:dyDescent="0.15"/>
    <row r="10" spans="1:8" ht="14.25" x14ac:dyDescent="0.15">
      <c r="B10" s="7" t="s">
        <v>21</v>
      </c>
    </row>
    <row r="11" spans="1:8" ht="13.5" customHeight="1" x14ac:dyDescent="0.15"/>
    <row r="12" spans="1:8" ht="13.5" customHeight="1" x14ac:dyDescent="0.15">
      <c r="A12" s="1" t="s">
        <v>121</v>
      </c>
    </row>
    <row r="13" spans="1:8" ht="13.5" customHeight="1" x14ac:dyDescent="0.15">
      <c r="A13" s="1" t="s">
        <v>31</v>
      </c>
    </row>
    <row r="14" spans="1:8" ht="13.5" customHeight="1" x14ac:dyDescent="0.15"/>
    <row r="15" spans="1:8" ht="13.5" customHeight="1" x14ac:dyDescent="0.15">
      <c r="A15" s="205" t="s">
        <v>34</v>
      </c>
      <c r="B15" s="206"/>
      <c r="C15" s="206"/>
      <c r="D15" s="206"/>
      <c r="E15" s="206"/>
      <c r="F15" s="206"/>
      <c r="G15" s="206"/>
    </row>
    <row r="16" spans="1:8" ht="13.5" customHeight="1" thickBot="1" x14ac:dyDescent="0.2"/>
    <row r="17" spans="1:10" ht="22.5" customHeight="1" x14ac:dyDescent="0.15">
      <c r="A17" s="197" t="s">
        <v>22</v>
      </c>
      <c r="B17" s="198"/>
      <c r="C17" s="199"/>
      <c r="D17" s="199"/>
      <c r="E17" s="199"/>
      <c r="F17" s="199"/>
      <c r="G17" s="200"/>
      <c r="H17" s="6"/>
      <c r="I17" s="6"/>
    </row>
    <row r="18" spans="1:10" ht="15" customHeight="1" x14ac:dyDescent="0.15">
      <c r="A18" s="15" t="s">
        <v>23</v>
      </c>
      <c r="B18" s="16"/>
      <c r="C18" s="16"/>
      <c r="D18" s="16"/>
      <c r="E18" s="16"/>
      <c r="F18" s="16"/>
      <c r="G18" s="17"/>
      <c r="H18" s="6"/>
      <c r="I18" s="6"/>
    </row>
    <row r="19" spans="1:10" ht="15" customHeight="1" thickBot="1" x14ac:dyDescent="0.2">
      <c r="A19" s="8" t="s">
        <v>24</v>
      </c>
      <c r="B19" s="9"/>
      <c r="C19" s="9"/>
      <c r="D19" s="9"/>
      <c r="E19" s="9"/>
      <c r="F19" s="9"/>
      <c r="G19" s="10"/>
    </row>
    <row r="20" spans="1:10" ht="19.5" customHeight="1" x14ac:dyDescent="0.15">
      <c r="A20" s="11" t="s">
        <v>18</v>
      </c>
      <c r="B20" s="12" t="s">
        <v>29</v>
      </c>
      <c r="C20" s="13" t="s">
        <v>8</v>
      </c>
      <c r="D20" s="20" t="s">
        <v>11</v>
      </c>
      <c r="E20" s="14" t="s">
        <v>30</v>
      </c>
      <c r="F20" s="13" t="s">
        <v>8</v>
      </c>
      <c r="G20" s="20" t="s">
        <v>11</v>
      </c>
      <c r="H20" s="5"/>
      <c r="I20" s="5"/>
      <c r="J20" s="1">
        <f>SUM(F21:F44)</f>
        <v>25</v>
      </c>
    </row>
    <row r="21" spans="1:10" ht="13.5" customHeight="1" x14ac:dyDescent="0.15">
      <c r="A21" s="201" t="s">
        <v>15</v>
      </c>
      <c r="B21" s="83" t="s">
        <v>77</v>
      </c>
      <c r="C21" s="26">
        <v>1</v>
      </c>
      <c r="D21" s="24"/>
      <c r="E21" s="25" t="s">
        <v>36</v>
      </c>
      <c r="F21" s="23">
        <v>1</v>
      </c>
      <c r="G21" s="24"/>
      <c r="H21" s="5"/>
      <c r="I21" s="5"/>
    </row>
    <row r="22" spans="1:10" ht="13.5" customHeight="1" x14ac:dyDescent="0.15">
      <c r="A22" s="202"/>
      <c r="B22" s="84" t="s">
        <v>78</v>
      </c>
      <c r="C22" s="26">
        <v>1</v>
      </c>
      <c r="D22" s="82"/>
      <c r="E22" s="44" t="s">
        <v>38</v>
      </c>
      <c r="F22" s="26">
        <v>1</v>
      </c>
      <c r="G22" s="49" t="s">
        <v>35</v>
      </c>
      <c r="H22" s="5"/>
      <c r="I22" s="5"/>
    </row>
    <row r="23" spans="1:10" ht="13.5" customHeight="1" x14ac:dyDescent="0.15">
      <c r="A23" s="202"/>
      <c r="B23" s="47" t="s">
        <v>79</v>
      </c>
      <c r="C23" s="26">
        <v>1</v>
      </c>
      <c r="D23" s="49" t="s">
        <v>35</v>
      </c>
      <c r="E23" s="44" t="s">
        <v>37</v>
      </c>
      <c r="F23" s="26">
        <v>1</v>
      </c>
      <c r="G23" s="49" t="s">
        <v>35</v>
      </c>
      <c r="H23" s="5"/>
      <c r="I23" s="5"/>
    </row>
    <row r="24" spans="1:10" ht="13.5" customHeight="1" x14ac:dyDescent="0.15">
      <c r="A24" s="202"/>
      <c r="B24" s="47" t="s">
        <v>80</v>
      </c>
      <c r="C24" s="26">
        <v>1</v>
      </c>
      <c r="D24" s="49" t="s">
        <v>35</v>
      </c>
      <c r="E24" s="58" t="s">
        <v>39</v>
      </c>
      <c r="F24" s="26">
        <v>1</v>
      </c>
      <c r="G24" s="49" t="s">
        <v>35</v>
      </c>
      <c r="H24" s="5"/>
      <c r="I24" s="5"/>
    </row>
    <row r="25" spans="1:10" ht="13.5" customHeight="1" x14ac:dyDescent="0.15">
      <c r="A25" s="202"/>
      <c r="B25" s="47" t="s">
        <v>39</v>
      </c>
      <c r="C25" s="26">
        <v>1</v>
      </c>
      <c r="D25" s="49" t="s">
        <v>35</v>
      </c>
      <c r="E25" s="87" t="s">
        <v>40</v>
      </c>
      <c r="F25" s="26">
        <v>1</v>
      </c>
      <c r="G25" s="49" t="s">
        <v>35</v>
      </c>
      <c r="H25" s="5"/>
      <c r="I25" s="5"/>
    </row>
    <row r="26" spans="1:10" ht="13.5" customHeight="1" x14ac:dyDescent="0.15">
      <c r="A26" s="202"/>
      <c r="B26" s="85" t="s">
        <v>40</v>
      </c>
      <c r="C26" s="26">
        <v>1</v>
      </c>
      <c r="D26" s="52" t="s">
        <v>35</v>
      </c>
      <c r="E26" s="105"/>
      <c r="F26" s="103"/>
      <c r="G26" s="104"/>
      <c r="H26" s="5"/>
      <c r="I26" s="5"/>
    </row>
    <row r="27" spans="1:10" ht="13.5" customHeight="1" x14ac:dyDescent="0.15">
      <c r="A27" s="203" t="s">
        <v>3</v>
      </c>
      <c r="B27" s="29" t="s">
        <v>81</v>
      </c>
      <c r="C27" s="30">
        <v>1</v>
      </c>
      <c r="D27" s="31"/>
      <c r="E27" s="89" t="s">
        <v>41</v>
      </c>
      <c r="F27" s="60">
        <v>1</v>
      </c>
      <c r="G27" s="106" t="s">
        <v>35</v>
      </c>
      <c r="H27" s="5"/>
      <c r="I27" s="5"/>
    </row>
    <row r="28" spans="1:10" ht="13.5" customHeight="1" x14ac:dyDescent="0.15">
      <c r="A28" s="204"/>
      <c r="B28" s="59" t="s">
        <v>82</v>
      </c>
      <c r="C28" s="60">
        <v>1</v>
      </c>
      <c r="D28" s="61"/>
      <c r="E28" s="74" t="s">
        <v>42</v>
      </c>
      <c r="F28" s="60">
        <v>1</v>
      </c>
      <c r="G28" s="49" t="s">
        <v>35</v>
      </c>
      <c r="H28" s="5"/>
      <c r="I28" s="5"/>
    </row>
    <row r="29" spans="1:10" ht="13.5" customHeight="1" x14ac:dyDescent="0.15">
      <c r="A29" s="204"/>
      <c r="B29" s="32" t="s">
        <v>83</v>
      </c>
      <c r="C29" s="33">
        <v>1</v>
      </c>
      <c r="D29" s="34"/>
      <c r="E29" s="35" t="s">
        <v>43</v>
      </c>
      <c r="F29" s="64">
        <v>1</v>
      </c>
      <c r="G29" s="27"/>
      <c r="H29" s="5"/>
      <c r="I29" s="5"/>
    </row>
    <row r="30" spans="1:10" ht="13.5" customHeight="1" x14ac:dyDescent="0.15">
      <c r="A30" s="204"/>
      <c r="B30" s="32" t="s">
        <v>84</v>
      </c>
      <c r="C30" s="33">
        <v>1</v>
      </c>
      <c r="D30" s="34"/>
      <c r="E30" s="35" t="s">
        <v>44</v>
      </c>
      <c r="F30" s="33">
        <v>1</v>
      </c>
      <c r="G30" s="27"/>
      <c r="H30" s="5"/>
      <c r="I30" s="5"/>
    </row>
    <row r="31" spans="1:10" ht="13.5" customHeight="1" x14ac:dyDescent="0.15">
      <c r="A31" s="204"/>
      <c r="B31" s="32" t="s">
        <v>45</v>
      </c>
      <c r="C31" s="33">
        <v>1</v>
      </c>
      <c r="D31" s="34"/>
      <c r="E31" s="35" t="s">
        <v>45</v>
      </c>
      <c r="F31" s="64">
        <v>1</v>
      </c>
      <c r="G31" s="50"/>
      <c r="H31" s="5"/>
      <c r="I31" s="5"/>
    </row>
    <row r="32" spans="1:10" ht="13.5" customHeight="1" x14ac:dyDescent="0.15">
      <c r="A32" s="204"/>
      <c r="B32" s="35" t="s">
        <v>46</v>
      </c>
      <c r="C32" s="64">
        <v>1</v>
      </c>
      <c r="D32" s="65"/>
      <c r="E32" s="35" t="s">
        <v>46</v>
      </c>
      <c r="F32" s="64">
        <v>1</v>
      </c>
      <c r="G32" s="66"/>
      <c r="H32" s="5"/>
      <c r="I32" s="5"/>
    </row>
    <row r="33" spans="1:9" ht="13.5" customHeight="1" x14ac:dyDescent="0.15">
      <c r="A33" s="204"/>
      <c r="B33" s="81" t="s">
        <v>4</v>
      </c>
      <c r="C33" s="64">
        <v>2</v>
      </c>
      <c r="D33" s="65"/>
      <c r="E33" s="81" t="s">
        <v>75</v>
      </c>
      <c r="F33" s="64">
        <v>1</v>
      </c>
      <c r="G33" s="66"/>
      <c r="H33" s="5"/>
      <c r="I33" s="5"/>
    </row>
    <row r="34" spans="1:9" ht="13.5" customHeight="1" x14ac:dyDescent="0.15">
      <c r="A34" s="204"/>
      <c r="B34" s="99"/>
      <c r="C34" s="100"/>
      <c r="D34" s="101"/>
      <c r="E34" s="81" t="s">
        <v>76</v>
      </c>
      <c r="F34" s="64">
        <v>1</v>
      </c>
      <c r="G34" s="66"/>
      <c r="H34" s="5"/>
      <c r="I34" s="5"/>
    </row>
    <row r="35" spans="1:9" ht="13.5" customHeight="1" x14ac:dyDescent="0.15">
      <c r="A35" s="204"/>
      <c r="B35" s="102"/>
      <c r="C35" s="103"/>
      <c r="D35" s="104"/>
      <c r="E35" s="39" t="s">
        <v>13</v>
      </c>
      <c r="F35" s="37">
        <v>2</v>
      </c>
      <c r="G35" s="28"/>
      <c r="H35" s="5"/>
      <c r="I35" s="5">
        <f>SUM(C21:C44)</f>
        <v>24</v>
      </c>
    </row>
    <row r="36" spans="1:9" ht="13.5" customHeight="1" x14ac:dyDescent="0.15">
      <c r="A36" s="203" t="s">
        <v>5</v>
      </c>
      <c r="B36" s="29" t="s">
        <v>85</v>
      </c>
      <c r="C36" s="30">
        <v>1</v>
      </c>
      <c r="D36" s="31"/>
      <c r="E36" s="45" t="s">
        <v>14</v>
      </c>
      <c r="F36" s="30">
        <v>2</v>
      </c>
      <c r="G36" s="54" t="s">
        <v>35</v>
      </c>
      <c r="H36" s="5"/>
      <c r="I36" s="5"/>
    </row>
    <row r="37" spans="1:9" ht="13.5" customHeight="1" x14ac:dyDescent="0.15">
      <c r="A37" s="204"/>
      <c r="B37" s="59" t="s">
        <v>86</v>
      </c>
      <c r="C37" s="60">
        <v>1</v>
      </c>
      <c r="D37" s="61"/>
      <c r="E37" s="35" t="s">
        <v>47</v>
      </c>
      <c r="F37" s="33">
        <v>1</v>
      </c>
      <c r="G37" s="27"/>
      <c r="H37" s="5"/>
      <c r="I37" s="5"/>
    </row>
    <row r="38" spans="1:9" ht="13.5" customHeight="1" x14ac:dyDescent="0.15">
      <c r="A38" s="204"/>
      <c r="B38" s="32" t="s">
        <v>87</v>
      </c>
      <c r="C38" s="33">
        <v>1</v>
      </c>
      <c r="D38" s="34"/>
      <c r="E38" s="35" t="s">
        <v>48</v>
      </c>
      <c r="F38" s="64">
        <v>1</v>
      </c>
      <c r="G38" s="70"/>
      <c r="H38" s="5"/>
      <c r="I38" s="5"/>
    </row>
    <row r="39" spans="1:9" ht="13.5" customHeight="1" x14ac:dyDescent="0.15">
      <c r="A39" s="204"/>
      <c r="B39" s="32" t="s">
        <v>88</v>
      </c>
      <c r="C39" s="64">
        <v>1</v>
      </c>
      <c r="D39" s="65"/>
      <c r="E39" s="73" t="s">
        <v>49</v>
      </c>
      <c r="F39" s="64">
        <v>1</v>
      </c>
      <c r="G39" s="70"/>
      <c r="H39" s="5"/>
      <c r="I39" s="5"/>
    </row>
    <row r="40" spans="1:9" ht="13.5" customHeight="1" x14ac:dyDescent="0.15">
      <c r="A40" s="204"/>
      <c r="B40" s="63" t="s">
        <v>89</v>
      </c>
      <c r="C40" s="64">
        <v>1</v>
      </c>
      <c r="D40" s="65"/>
      <c r="E40" s="88" t="s">
        <v>50</v>
      </c>
      <c r="F40" s="64">
        <v>1</v>
      </c>
      <c r="G40" s="70"/>
      <c r="H40" s="5"/>
      <c r="I40" s="5"/>
    </row>
    <row r="41" spans="1:9" ht="13.5" customHeight="1" x14ac:dyDescent="0.15">
      <c r="A41" s="204"/>
      <c r="B41" s="36" t="s">
        <v>90</v>
      </c>
      <c r="C41" s="37">
        <v>1</v>
      </c>
      <c r="D41" s="38"/>
      <c r="E41" s="90"/>
      <c r="F41" s="91"/>
      <c r="G41" s="92"/>
      <c r="H41" s="5"/>
      <c r="I41" s="5"/>
    </row>
    <row r="42" spans="1:9" ht="13.5" customHeight="1" x14ac:dyDescent="0.15">
      <c r="A42" s="203" t="s">
        <v>6</v>
      </c>
      <c r="B42" s="86" t="s">
        <v>91</v>
      </c>
      <c r="C42" s="30">
        <v>1</v>
      </c>
      <c r="D42" s="31"/>
      <c r="E42" s="71" t="s">
        <v>51</v>
      </c>
      <c r="F42" s="30">
        <v>1</v>
      </c>
      <c r="G42" s="24"/>
      <c r="H42" s="5"/>
      <c r="I42" s="5"/>
    </row>
    <row r="43" spans="1:9" ht="13.5" customHeight="1" x14ac:dyDescent="0.15">
      <c r="A43" s="204"/>
      <c r="B43" s="32" t="s">
        <v>92</v>
      </c>
      <c r="C43" s="67">
        <v>1</v>
      </c>
      <c r="D43" s="68"/>
      <c r="E43" s="72" t="s">
        <v>52</v>
      </c>
      <c r="F43" s="67">
        <v>1</v>
      </c>
      <c r="G43" s="69"/>
      <c r="H43" s="5"/>
      <c r="I43" s="5"/>
    </row>
    <row r="44" spans="1:9" ht="13.5" customHeight="1" thickBot="1" x14ac:dyDescent="0.2">
      <c r="A44" s="204"/>
      <c r="B44" s="48" t="s">
        <v>7</v>
      </c>
      <c r="C44" s="40">
        <v>2</v>
      </c>
      <c r="D44" s="53" t="s">
        <v>35</v>
      </c>
      <c r="E44" s="46" t="s">
        <v>7</v>
      </c>
      <c r="F44" s="40">
        <v>2</v>
      </c>
      <c r="G44" s="55" t="s">
        <v>35</v>
      </c>
      <c r="H44" s="5"/>
      <c r="I44" s="5"/>
    </row>
    <row r="45" spans="1:9" ht="24.75" customHeight="1" thickBot="1" x14ac:dyDescent="0.2">
      <c r="A45" s="209" t="s">
        <v>26</v>
      </c>
      <c r="B45" s="210"/>
      <c r="C45" s="210"/>
      <c r="D45" s="210"/>
      <c r="E45" s="210"/>
      <c r="F45" s="210"/>
      <c r="G45" s="107"/>
      <c r="H45" s="5"/>
      <c r="I45" s="5"/>
    </row>
    <row r="46" spans="1:9" ht="13.5" customHeight="1" x14ac:dyDescent="0.15">
      <c r="A46" s="204" t="s">
        <v>9</v>
      </c>
      <c r="B46" s="98" t="s">
        <v>93</v>
      </c>
      <c r="C46" s="41">
        <v>1</v>
      </c>
      <c r="D46" s="34"/>
      <c r="E46" s="79" t="s">
        <v>53</v>
      </c>
      <c r="F46" s="41">
        <v>1</v>
      </c>
      <c r="G46" s="56"/>
      <c r="H46" s="5"/>
      <c r="I46" s="5"/>
    </row>
    <row r="47" spans="1:9" ht="13.5" customHeight="1" x14ac:dyDescent="0.15">
      <c r="A47" s="204"/>
      <c r="B47" s="32" t="s">
        <v>94</v>
      </c>
      <c r="C47" s="60">
        <v>1</v>
      </c>
      <c r="D47" s="34"/>
      <c r="E47" s="80" t="s">
        <v>54</v>
      </c>
      <c r="F47" s="60">
        <v>1</v>
      </c>
      <c r="G47" s="62"/>
      <c r="H47" s="5"/>
      <c r="I47" s="5"/>
    </row>
    <row r="48" spans="1:9" ht="13.5" customHeight="1" x14ac:dyDescent="0.15">
      <c r="A48" s="208"/>
      <c r="B48" s="32" t="s">
        <v>10</v>
      </c>
      <c r="C48" s="33">
        <v>2</v>
      </c>
      <c r="D48" s="34"/>
      <c r="E48" s="42" t="s">
        <v>55</v>
      </c>
      <c r="F48" s="33">
        <v>1</v>
      </c>
      <c r="G48" s="49"/>
      <c r="H48" s="5"/>
      <c r="I48" s="5">
        <f>SUM(C46:C73)</f>
        <v>29</v>
      </c>
    </row>
    <row r="49" spans="1:9" ht="13.5" customHeight="1" x14ac:dyDescent="0.15">
      <c r="A49" s="208"/>
      <c r="B49" s="32" t="s">
        <v>95</v>
      </c>
      <c r="C49" s="33">
        <v>1</v>
      </c>
      <c r="D49" s="34"/>
      <c r="E49" s="42" t="s">
        <v>56</v>
      </c>
      <c r="F49" s="33">
        <v>1</v>
      </c>
      <c r="G49" s="49"/>
      <c r="H49" s="5"/>
      <c r="I49" s="5"/>
    </row>
    <row r="50" spans="1:9" ht="13.5" customHeight="1" x14ac:dyDescent="0.15">
      <c r="A50" s="208"/>
      <c r="B50" s="32" t="s">
        <v>96</v>
      </c>
      <c r="C50" s="33">
        <v>1</v>
      </c>
      <c r="D50" s="34"/>
      <c r="E50" s="42" t="s">
        <v>57</v>
      </c>
      <c r="F50" s="33">
        <v>1</v>
      </c>
      <c r="G50" s="49"/>
      <c r="H50" s="5"/>
      <c r="I50" s="5"/>
    </row>
    <row r="51" spans="1:9" ht="13.5" customHeight="1" x14ac:dyDescent="0.15">
      <c r="A51" s="208"/>
      <c r="B51" s="32" t="s">
        <v>97</v>
      </c>
      <c r="C51" s="33">
        <v>1</v>
      </c>
      <c r="D51" s="34"/>
      <c r="E51" s="42" t="s">
        <v>58</v>
      </c>
      <c r="F51" s="33">
        <v>1</v>
      </c>
      <c r="G51" s="49"/>
      <c r="H51" s="5"/>
      <c r="I51" s="5"/>
    </row>
    <row r="52" spans="1:9" ht="13.5" customHeight="1" x14ac:dyDescent="0.15">
      <c r="A52" s="208"/>
      <c r="B52" s="32" t="s">
        <v>98</v>
      </c>
      <c r="C52" s="33">
        <v>1</v>
      </c>
      <c r="D52" s="34"/>
      <c r="E52" s="42" t="s">
        <v>28</v>
      </c>
      <c r="F52" s="33">
        <v>2</v>
      </c>
      <c r="G52" s="27"/>
      <c r="H52" s="5"/>
      <c r="I52" s="5"/>
    </row>
    <row r="53" spans="1:9" ht="13.5" customHeight="1" x14ac:dyDescent="0.15">
      <c r="A53" s="208"/>
      <c r="B53" s="32" t="s">
        <v>99</v>
      </c>
      <c r="C53" s="33">
        <v>1</v>
      </c>
      <c r="D53" s="34"/>
      <c r="E53" s="42" t="s">
        <v>59</v>
      </c>
      <c r="F53" s="33">
        <v>1</v>
      </c>
      <c r="G53" s="27"/>
      <c r="H53" s="5"/>
      <c r="I53" s="5"/>
    </row>
    <row r="54" spans="1:9" ht="13.5" customHeight="1" x14ac:dyDescent="0.15">
      <c r="A54" s="208"/>
      <c r="B54" s="32" t="s">
        <v>100</v>
      </c>
      <c r="C54" s="33">
        <v>1</v>
      </c>
      <c r="D54" s="34"/>
      <c r="E54" s="42" t="s">
        <v>60</v>
      </c>
      <c r="F54" s="33">
        <v>1</v>
      </c>
      <c r="G54" s="27"/>
      <c r="H54" s="5"/>
      <c r="I54" s="5"/>
    </row>
    <row r="55" spans="1:9" ht="13.5" customHeight="1" x14ac:dyDescent="0.15">
      <c r="A55" s="208"/>
      <c r="B55" s="32" t="s">
        <v>101</v>
      </c>
      <c r="C55" s="33">
        <v>1</v>
      </c>
      <c r="D55" s="34"/>
      <c r="E55" s="42" t="s">
        <v>61</v>
      </c>
      <c r="F55" s="33">
        <v>1</v>
      </c>
      <c r="G55" s="27"/>
      <c r="H55" s="5"/>
      <c r="I55" s="5"/>
    </row>
    <row r="56" spans="1:9" ht="13.5" customHeight="1" x14ac:dyDescent="0.15">
      <c r="A56" s="208"/>
      <c r="B56" s="32" t="s">
        <v>102</v>
      </c>
      <c r="C56" s="33">
        <v>1</v>
      </c>
      <c r="D56" s="34"/>
      <c r="E56" s="42" t="s">
        <v>62</v>
      </c>
      <c r="F56" s="33">
        <v>1</v>
      </c>
      <c r="G56" s="27"/>
      <c r="H56" s="5"/>
      <c r="I56" s="5"/>
    </row>
    <row r="57" spans="1:9" s="57" customFormat="1" ht="13.5" customHeight="1" x14ac:dyDescent="0.15">
      <c r="A57" s="208"/>
      <c r="B57" s="32" t="s">
        <v>103</v>
      </c>
      <c r="C57" s="33">
        <v>1</v>
      </c>
      <c r="D57" s="34"/>
      <c r="E57" s="42" t="s">
        <v>63</v>
      </c>
      <c r="F57" s="33">
        <v>1</v>
      </c>
      <c r="G57" s="27"/>
      <c r="H57" s="21"/>
      <c r="I57" s="22"/>
    </row>
    <row r="58" spans="1:9" s="57" customFormat="1" ht="13.5" customHeight="1" x14ac:dyDescent="0.15">
      <c r="A58" s="208"/>
      <c r="B58" s="32" t="s">
        <v>104</v>
      </c>
      <c r="C58" s="33">
        <v>1</v>
      </c>
      <c r="D58" s="34"/>
      <c r="E58" s="42" t="s">
        <v>64</v>
      </c>
      <c r="F58" s="33">
        <v>1</v>
      </c>
      <c r="G58" s="27"/>
      <c r="H58" s="21"/>
      <c r="I58" s="22"/>
    </row>
    <row r="59" spans="1:9" s="57" customFormat="1" ht="13.5" customHeight="1" x14ac:dyDescent="0.15">
      <c r="A59" s="208"/>
      <c r="B59" s="32" t="s">
        <v>105</v>
      </c>
      <c r="C59" s="33">
        <v>1</v>
      </c>
      <c r="D59" s="34"/>
      <c r="E59" s="42" t="s">
        <v>65</v>
      </c>
      <c r="F59" s="33">
        <v>1</v>
      </c>
      <c r="G59" s="27"/>
      <c r="H59" s="21"/>
      <c r="I59" s="22"/>
    </row>
    <row r="60" spans="1:9" ht="13.5" customHeight="1" x14ac:dyDescent="0.15">
      <c r="A60" s="208"/>
      <c r="B60" s="32" t="s">
        <v>106</v>
      </c>
      <c r="C60" s="33">
        <v>1</v>
      </c>
      <c r="D60" s="34"/>
      <c r="E60" s="42" t="s">
        <v>66</v>
      </c>
      <c r="F60" s="33">
        <v>1</v>
      </c>
      <c r="G60" s="27"/>
      <c r="H60" s="5"/>
      <c r="I60" s="5"/>
    </row>
    <row r="61" spans="1:9" ht="13.5" customHeight="1" x14ac:dyDescent="0.15">
      <c r="A61" s="208"/>
      <c r="B61" s="32" t="s">
        <v>107</v>
      </c>
      <c r="C61" s="33">
        <v>1</v>
      </c>
      <c r="D61" s="34"/>
      <c r="E61" s="42" t="s">
        <v>67</v>
      </c>
      <c r="F61" s="33">
        <v>1</v>
      </c>
      <c r="G61" s="27"/>
      <c r="H61" s="5"/>
      <c r="I61" s="5"/>
    </row>
    <row r="62" spans="1:9" ht="13.5" customHeight="1" x14ac:dyDescent="0.15">
      <c r="A62" s="208"/>
      <c r="B62" s="32" t="s">
        <v>108</v>
      </c>
      <c r="C62" s="33">
        <v>1</v>
      </c>
      <c r="D62" s="34"/>
      <c r="E62" s="42" t="s">
        <v>68</v>
      </c>
      <c r="F62" s="33">
        <v>1</v>
      </c>
      <c r="G62" s="27"/>
      <c r="H62" s="5"/>
      <c r="I62" s="5">
        <f>SUM(F46:F70)</f>
        <v>29</v>
      </c>
    </row>
    <row r="63" spans="1:9" ht="13.5" customHeight="1" x14ac:dyDescent="0.15">
      <c r="A63" s="208"/>
      <c r="B63" s="32" t="s">
        <v>109</v>
      </c>
      <c r="C63" s="33">
        <v>1</v>
      </c>
      <c r="D63" s="34"/>
      <c r="E63" s="42" t="s">
        <v>16</v>
      </c>
      <c r="F63" s="33">
        <v>2</v>
      </c>
      <c r="G63" s="27"/>
      <c r="H63" s="5"/>
      <c r="I63" s="5"/>
    </row>
    <row r="64" spans="1:9" ht="13.5" customHeight="1" x14ac:dyDescent="0.15">
      <c r="A64" s="208"/>
      <c r="B64" s="32" t="s">
        <v>118</v>
      </c>
      <c r="C64" s="33">
        <v>1</v>
      </c>
      <c r="D64" s="34"/>
      <c r="E64" s="42" t="s">
        <v>69</v>
      </c>
      <c r="F64" s="33">
        <v>1</v>
      </c>
      <c r="G64" s="27"/>
      <c r="H64" s="5"/>
      <c r="I64" s="5"/>
    </row>
    <row r="65" spans="1:9" ht="13.5" customHeight="1" x14ac:dyDescent="0.15">
      <c r="A65" s="208"/>
      <c r="B65" s="32" t="s">
        <v>119</v>
      </c>
      <c r="C65" s="33">
        <v>1</v>
      </c>
      <c r="D65" s="34"/>
      <c r="E65" s="42" t="s">
        <v>70</v>
      </c>
      <c r="F65" s="33">
        <v>1</v>
      </c>
      <c r="G65" s="27"/>
      <c r="H65" s="5"/>
      <c r="I65" s="5"/>
    </row>
    <row r="66" spans="1:9" ht="13.5" customHeight="1" x14ac:dyDescent="0.15">
      <c r="A66" s="208"/>
      <c r="B66" s="32" t="s">
        <v>110</v>
      </c>
      <c r="C66" s="33">
        <v>1</v>
      </c>
      <c r="D66" s="34"/>
      <c r="E66" s="42" t="s">
        <v>71</v>
      </c>
      <c r="F66" s="33">
        <v>2</v>
      </c>
      <c r="G66" s="27"/>
      <c r="H66" s="5"/>
      <c r="I66" s="5"/>
    </row>
    <row r="67" spans="1:9" ht="13.5" customHeight="1" x14ac:dyDescent="0.15">
      <c r="A67" s="208"/>
      <c r="B67" s="32" t="s">
        <v>111</v>
      </c>
      <c r="C67" s="33">
        <v>1</v>
      </c>
      <c r="D67" s="34"/>
      <c r="E67" s="42" t="s">
        <v>72</v>
      </c>
      <c r="F67" s="33">
        <v>1</v>
      </c>
      <c r="G67" s="27"/>
      <c r="H67" s="5"/>
      <c r="I67" s="5"/>
    </row>
    <row r="68" spans="1:9" ht="13.5" customHeight="1" x14ac:dyDescent="0.15">
      <c r="A68" s="208"/>
      <c r="B68" s="32" t="s">
        <v>112</v>
      </c>
      <c r="C68" s="33">
        <v>1</v>
      </c>
      <c r="D68" s="34"/>
      <c r="E68" s="42" t="s">
        <v>73</v>
      </c>
      <c r="F68" s="33">
        <v>1</v>
      </c>
      <c r="G68" s="27"/>
      <c r="H68" s="5"/>
      <c r="I68" s="5"/>
    </row>
    <row r="69" spans="1:9" ht="13.5" customHeight="1" x14ac:dyDescent="0.15">
      <c r="A69" s="208"/>
      <c r="B69" s="32" t="s">
        <v>113</v>
      </c>
      <c r="C69" s="33">
        <v>1</v>
      </c>
      <c r="D69" s="34"/>
      <c r="E69" s="42" t="s">
        <v>74</v>
      </c>
      <c r="F69" s="33">
        <v>1</v>
      </c>
      <c r="G69" s="27"/>
      <c r="H69" s="5"/>
      <c r="I69" s="5"/>
    </row>
    <row r="70" spans="1:9" ht="13.5" customHeight="1" x14ac:dyDescent="0.15">
      <c r="A70" s="208"/>
      <c r="B70" s="32" t="s">
        <v>114</v>
      </c>
      <c r="C70" s="33">
        <v>1</v>
      </c>
      <c r="D70" s="34"/>
      <c r="E70" s="75" t="s">
        <v>17</v>
      </c>
      <c r="F70" s="78">
        <v>2</v>
      </c>
      <c r="G70" s="70"/>
      <c r="H70" s="5"/>
      <c r="I70" s="5"/>
    </row>
    <row r="71" spans="1:9" ht="13.5" customHeight="1" x14ac:dyDescent="0.15">
      <c r="A71" s="208"/>
      <c r="B71" s="32" t="s">
        <v>115</v>
      </c>
      <c r="C71" s="33">
        <v>1</v>
      </c>
      <c r="D71" s="34"/>
      <c r="E71" s="95"/>
      <c r="F71" s="91"/>
      <c r="G71" s="96"/>
      <c r="H71" s="5"/>
      <c r="I71" s="5"/>
    </row>
    <row r="72" spans="1:9" ht="13.5" customHeight="1" x14ac:dyDescent="0.15">
      <c r="A72" s="208"/>
      <c r="B72" s="32" t="s">
        <v>116</v>
      </c>
      <c r="C72" s="33">
        <v>1</v>
      </c>
      <c r="D72" s="34"/>
      <c r="E72" s="95"/>
      <c r="F72" s="97"/>
      <c r="G72" s="96"/>
      <c r="H72" s="5"/>
      <c r="I72" s="5"/>
    </row>
    <row r="73" spans="1:9" ht="13.5" customHeight="1" thickBot="1" x14ac:dyDescent="0.2">
      <c r="A73" s="208"/>
      <c r="B73" s="32" t="s">
        <v>117</v>
      </c>
      <c r="C73" s="93">
        <v>1</v>
      </c>
      <c r="D73" s="94"/>
      <c r="E73" s="76"/>
      <c r="F73" s="77"/>
      <c r="G73" s="43"/>
      <c r="H73" s="5"/>
      <c r="I73" s="5"/>
    </row>
    <row r="74" spans="1:9" ht="21" customHeight="1" thickBot="1" x14ac:dyDescent="0.2">
      <c r="A74" s="211" t="s">
        <v>27</v>
      </c>
      <c r="B74" s="212"/>
      <c r="C74" s="212"/>
      <c r="D74" s="212"/>
      <c r="E74" s="212"/>
      <c r="F74" s="212"/>
      <c r="G74" s="108"/>
      <c r="H74" s="5"/>
      <c r="I74" s="5"/>
    </row>
    <row r="75" spans="1:9" ht="37.5" customHeight="1" thickBot="1" x14ac:dyDescent="0.2">
      <c r="A75" s="18" t="s">
        <v>12</v>
      </c>
      <c r="B75" s="207" t="s">
        <v>25</v>
      </c>
      <c r="C75" s="207"/>
      <c r="D75" s="207"/>
      <c r="E75" s="207"/>
      <c r="F75" s="207"/>
      <c r="G75" s="109"/>
      <c r="H75" s="5"/>
      <c r="I75" s="5"/>
    </row>
  </sheetData>
  <mergeCells count="12">
    <mergeCell ref="B75:F75"/>
    <mergeCell ref="A42:A44"/>
    <mergeCell ref="A46:A73"/>
    <mergeCell ref="A36:A41"/>
    <mergeCell ref="A45:F45"/>
    <mergeCell ref="A74:F74"/>
    <mergeCell ref="E1:G1"/>
    <mergeCell ref="B4:C4"/>
    <mergeCell ref="A17:G17"/>
    <mergeCell ref="A21:A26"/>
    <mergeCell ref="A27:A35"/>
    <mergeCell ref="A15:G15"/>
  </mergeCells>
  <phoneticPr fontId="1"/>
  <printOptions horizontalCentered="1"/>
  <pageMargins left="0.55118110236220474" right="0.47244094488188981" top="0.51181102362204722" bottom="0.19685039370078741" header="0.23622047244094491" footer="0.43307086614173229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0D7F5-ACCF-4024-BA76-EDAB18794009}">
  <sheetPr>
    <pageSetUpPr fitToPage="1"/>
  </sheetPr>
  <dimension ref="A1:M66"/>
  <sheetViews>
    <sheetView tabSelected="1" view="pageBreakPreview" topLeftCell="A16" zoomScaleNormal="100" zoomScaleSheetLayoutView="100" workbookViewId="0">
      <selection activeCell="E21" sqref="E21"/>
    </sheetView>
  </sheetViews>
  <sheetFormatPr defaultRowHeight="12" x14ac:dyDescent="0.15"/>
  <cols>
    <col min="1" max="1" width="10" style="1" customWidth="1"/>
    <col min="2" max="2" width="14.875" style="1" customWidth="1"/>
    <col min="3" max="3" width="19" style="1" customWidth="1"/>
    <col min="4" max="4" width="5.5" style="1" customWidth="1"/>
    <col min="5" max="5" width="7.75" style="1" customWidth="1"/>
    <col min="6" max="6" width="7.625" style="1" hidden="1" customWidth="1"/>
    <col min="7" max="7" width="7.25" style="1" hidden="1" customWidth="1"/>
    <col min="8" max="8" width="8.625" style="1" bestFit="1" customWidth="1"/>
    <col min="9" max="9" width="7.75" style="175" customWidth="1"/>
    <col min="10" max="10" width="4" style="175" customWidth="1"/>
    <col min="11" max="11" width="20.75" style="1" customWidth="1"/>
    <col min="12" max="16384" width="9" style="1"/>
  </cols>
  <sheetData>
    <row r="1" spans="2:12" ht="13.5" hidden="1" customHeight="1" x14ac:dyDescent="0.15">
      <c r="I1" s="174" t="s">
        <v>128</v>
      </c>
      <c r="J1" s="182"/>
      <c r="K1" s="120">
        <v>44535</v>
      </c>
      <c r="L1" s="7" t="s">
        <v>132</v>
      </c>
    </row>
    <row r="2" spans="2:12" ht="20.25" hidden="1" customHeight="1" x14ac:dyDescent="0.15">
      <c r="B2" s="1" t="s">
        <v>19</v>
      </c>
      <c r="L2" s="51"/>
    </row>
    <row r="3" spans="2:12" hidden="1" x14ac:dyDescent="0.15"/>
    <row r="4" spans="2:12" ht="25.5" hidden="1" customHeight="1" x14ac:dyDescent="0.15">
      <c r="C4" s="195" t="s">
        <v>20</v>
      </c>
      <c r="D4" s="196"/>
      <c r="E4" s="126"/>
      <c r="F4" s="126"/>
      <c r="G4" s="126"/>
      <c r="H4" s="2" t="s">
        <v>1</v>
      </c>
      <c r="I4" s="239" t="s">
        <v>30</v>
      </c>
      <c r="J4" s="239"/>
      <c r="K4" s="239"/>
    </row>
    <row r="5" spans="2:12" ht="25.5" hidden="1" customHeight="1" x14ac:dyDescent="0.15">
      <c r="D5" s="127"/>
      <c r="E5" s="127"/>
      <c r="F5" s="127"/>
      <c r="G5" s="127"/>
      <c r="H5" s="2" t="s">
        <v>32</v>
      </c>
      <c r="I5" s="176" t="s">
        <v>131</v>
      </c>
      <c r="J5" s="176"/>
      <c r="K5" s="2"/>
    </row>
    <row r="6" spans="2:12" ht="18.75" hidden="1" customHeight="1" x14ac:dyDescent="0.15">
      <c r="H6" s="3" t="s">
        <v>0</v>
      </c>
      <c r="I6" s="177"/>
      <c r="J6" s="183"/>
      <c r="K6" s="3"/>
    </row>
    <row r="7" spans="2:12" ht="23.25" hidden="1" customHeight="1" x14ac:dyDescent="0.15">
      <c r="H7" s="3" t="s">
        <v>2</v>
      </c>
      <c r="I7" s="177"/>
      <c r="J7" s="183"/>
      <c r="K7" s="3"/>
    </row>
    <row r="8" spans="2:12" ht="20.25" hidden="1" customHeight="1" x14ac:dyDescent="0.15">
      <c r="H8" s="4" t="s">
        <v>124</v>
      </c>
      <c r="I8" s="178"/>
      <c r="J8" s="183" t="s">
        <v>125</v>
      </c>
      <c r="K8" s="3"/>
    </row>
    <row r="9" spans="2:12" ht="24.75" hidden="1" customHeight="1" x14ac:dyDescent="0.15"/>
    <row r="10" spans="2:12" ht="14.25" hidden="1" x14ac:dyDescent="0.15">
      <c r="B10" s="240" t="s">
        <v>126</v>
      </c>
      <c r="C10" s="240"/>
      <c r="D10" s="240"/>
      <c r="E10" s="240"/>
      <c r="F10" s="240"/>
      <c r="G10" s="240"/>
      <c r="H10" s="240"/>
      <c r="I10" s="240"/>
      <c r="J10" s="240"/>
      <c r="K10" s="240"/>
    </row>
    <row r="11" spans="2:12" ht="13.5" hidden="1" customHeight="1" x14ac:dyDescent="0.15"/>
    <row r="12" spans="2:12" ht="13.5" hidden="1" customHeight="1" x14ac:dyDescent="0.15">
      <c r="B12" s="1" t="s">
        <v>121</v>
      </c>
    </row>
    <row r="13" spans="2:12" ht="13.5" hidden="1" customHeight="1" x14ac:dyDescent="0.15">
      <c r="B13" s="1" t="s">
        <v>31</v>
      </c>
    </row>
    <row r="14" spans="2:12" ht="13.5" hidden="1" customHeight="1" x14ac:dyDescent="0.15"/>
    <row r="15" spans="2:12" ht="13.5" hidden="1" customHeight="1" x14ac:dyDescent="0.15">
      <c r="B15" s="205" t="s">
        <v>34</v>
      </c>
      <c r="C15" s="206"/>
      <c r="D15" s="206"/>
      <c r="E15" s="206"/>
      <c r="F15" s="206"/>
      <c r="G15" s="206"/>
      <c r="H15" s="206"/>
      <c r="I15" s="206"/>
      <c r="J15" s="206"/>
      <c r="K15" s="206"/>
    </row>
    <row r="16" spans="2:12" ht="72" customHeight="1" thickBot="1" x14ac:dyDescent="0.2"/>
    <row r="17" spans="1:13" ht="22.5" customHeight="1" x14ac:dyDescent="0.15">
      <c r="B17" s="197" t="s">
        <v>139</v>
      </c>
      <c r="C17" s="198"/>
      <c r="D17" s="199"/>
      <c r="E17" s="199"/>
      <c r="F17" s="199"/>
      <c r="G17" s="199"/>
      <c r="H17" s="199"/>
      <c r="I17" s="199"/>
      <c r="J17" s="199"/>
      <c r="K17" s="200"/>
      <c r="L17" s="6"/>
      <c r="M17" s="6"/>
    </row>
    <row r="18" spans="1:13" ht="15" hidden="1" customHeight="1" x14ac:dyDescent="0.15">
      <c r="B18" s="15" t="s">
        <v>23</v>
      </c>
      <c r="C18" s="16"/>
      <c r="D18" s="16"/>
      <c r="E18" s="16"/>
      <c r="F18" s="16"/>
      <c r="G18" s="16"/>
      <c r="H18" s="16"/>
      <c r="I18" s="179"/>
      <c r="J18" s="179"/>
      <c r="K18" s="17"/>
      <c r="L18" s="6"/>
      <c r="M18" s="6"/>
    </row>
    <row r="19" spans="1:13" ht="3" customHeight="1" thickBot="1" x14ac:dyDescent="0.2">
      <c r="B19" s="8"/>
      <c r="C19" s="9"/>
      <c r="D19" s="9"/>
      <c r="E19" s="9"/>
      <c r="F19" s="9"/>
      <c r="G19" s="9"/>
      <c r="H19" s="9"/>
      <c r="I19" s="180"/>
      <c r="J19" s="180"/>
      <c r="K19" s="10"/>
    </row>
    <row r="20" spans="1:13" ht="26.25" customHeight="1" thickBot="1" x14ac:dyDescent="0.2">
      <c r="B20" s="112" t="s">
        <v>18</v>
      </c>
      <c r="C20" s="113" t="s">
        <v>29</v>
      </c>
      <c r="D20" s="114" t="s">
        <v>122</v>
      </c>
      <c r="E20" s="115" t="s">
        <v>123</v>
      </c>
      <c r="F20" s="115" t="s">
        <v>134</v>
      </c>
      <c r="G20" s="115" t="s">
        <v>133</v>
      </c>
      <c r="H20" s="116" t="s">
        <v>11</v>
      </c>
      <c r="I20" s="241" t="s">
        <v>138</v>
      </c>
      <c r="J20" s="242"/>
      <c r="K20" s="243"/>
    </row>
    <row r="21" spans="1:13" ht="13.5" customHeight="1" thickBot="1" x14ac:dyDescent="0.2">
      <c r="A21" s="217" t="s">
        <v>129</v>
      </c>
      <c r="B21" s="232" t="s">
        <v>15</v>
      </c>
      <c r="C21" s="117" t="s">
        <v>36</v>
      </c>
      <c r="D21" s="118">
        <v>1</v>
      </c>
      <c r="E21" s="152"/>
      <c r="F21" s="167" t="str">
        <f>IF(AND(E21=0,E63=0),"",IF(AND(E21=1,E63=1),"","NO"))</f>
        <v/>
      </c>
      <c r="G21" s="121" t="str">
        <f>IF(AND(SUM($E$21:$E$25)&gt;0,E22&gt;0,E23&gt;0,E24&gt;0,E25&gt;0,F21="",F22="",F24=""),"OK","NO")</f>
        <v>NO</v>
      </c>
      <c r="H21" s="158"/>
      <c r="I21" s="187"/>
      <c r="J21" s="186"/>
      <c r="K21" s="193"/>
    </row>
    <row r="22" spans="1:13" ht="13.5" customHeight="1" x14ac:dyDescent="0.15">
      <c r="A22" s="218"/>
      <c r="B22" s="233"/>
      <c r="C22" s="131" t="s">
        <v>38</v>
      </c>
      <c r="D22" s="130">
        <v>1</v>
      </c>
      <c r="E22" s="153"/>
      <c r="F22" s="213" t="str">
        <f>IF(E22=E23,"","NO")</f>
        <v/>
      </c>
      <c r="G22" s="143"/>
      <c r="H22" s="159"/>
      <c r="I22" s="244" t="str">
        <f>IF(E22=E23,"","セット受講して下さい")</f>
        <v/>
      </c>
      <c r="J22" s="184" t="str">
        <f>IF(E22="","",IF(E22=0,"必修です",""))</f>
        <v/>
      </c>
      <c r="K22" s="173"/>
    </row>
    <row r="23" spans="1:13" ht="13.5" customHeight="1" thickBot="1" x14ac:dyDescent="0.2">
      <c r="A23" s="218"/>
      <c r="B23" s="233"/>
      <c r="C23" s="132" t="s">
        <v>37</v>
      </c>
      <c r="D23" s="130">
        <v>1</v>
      </c>
      <c r="E23" s="153"/>
      <c r="F23" s="214"/>
      <c r="G23" s="143"/>
      <c r="H23" s="159"/>
      <c r="I23" s="244"/>
      <c r="J23" s="184" t="str">
        <f t="shared" ref="J23:J27" si="0">IF(E23="","",IF(E23=0,"必修です",""))</f>
        <v/>
      </c>
      <c r="K23" s="173"/>
    </row>
    <row r="24" spans="1:13" ht="13.5" customHeight="1" x14ac:dyDescent="0.15">
      <c r="A24" s="218"/>
      <c r="B24" s="233"/>
      <c r="C24" s="131" t="s">
        <v>39</v>
      </c>
      <c r="D24" s="130">
        <v>1</v>
      </c>
      <c r="E24" s="153"/>
      <c r="F24" s="213" t="str">
        <f>IF(E24=E25,"","NO")</f>
        <v/>
      </c>
      <c r="G24" s="143"/>
      <c r="H24" s="159"/>
      <c r="I24" s="230" t="str">
        <f>IF(E24=E25,"","セット受講して下さい")</f>
        <v/>
      </c>
      <c r="J24" s="185" t="str">
        <f t="shared" si="0"/>
        <v/>
      </c>
      <c r="K24" s="189"/>
    </row>
    <row r="25" spans="1:13" ht="13.5" customHeight="1" thickBot="1" x14ac:dyDescent="0.2">
      <c r="A25" s="218"/>
      <c r="B25" s="234"/>
      <c r="C25" s="132" t="s">
        <v>40</v>
      </c>
      <c r="D25" s="133">
        <v>1</v>
      </c>
      <c r="E25" s="154"/>
      <c r="F25" s="214"/>
      <c r="G25" s="144"/>
      <c r="H25" s="160"/>
      <c r="I25" s="230"/>
      <c r="J25" s="185" t="str">
        <f t="shared" si="0"/>
        <v/>
      </c>
      <c r="K25" s="189"/>
    </row>
    <row r="26" spans="1:13" ht="13.5" customHeight="1" x14ac:dyDescent="0.15">
      <c r="A26" s="218"/>
      <c r="B26" s="220" t="s">
        <v>3</v>
      </c>
      <c r="C26" s="131" t="s">
        <v>41</v>
      </c>
      <c r="D26" s="135">
        <v>1</v>
      </c>
      <c r="E26" s="155"/>
      <c r="F26" s="213" t="str">
        <f>IF(E26=E27,"","NO")</f>
        <v/>
      </c>
      <c r="G26" s="142" t="str">
        <f>IF(AND(E26&gt;0,E27&gt;0,SUM($E$26:$E$32)&gt;0,F26="",F28="",F30=""),"OK","NO")</f>
        <v>NO</v>
      </c>
      <c r="H26" s="161"/>
      <c r="I26" s="230" t="str">
        <f>IF(E26=E27,"","セット受講して下さい")</f>
        <v/>
      </c>
      <c r="J26" s="185" t="str">
        <f t="shared" si="0"/>
        <v/>
      </c>
      <c r="K26" s="189"/>
    </row>
    <row r="27" spans="1:13" ht="13.5" customHeight="1" thickBot="1" x14ac:dyDescent="0.2">
      <c r="A27" s="218"/>
      <c r="B27" s="220"/>
      <c r="C27" s="132" t="s">
        <v>42</v>
      </c>
      <c r="D27" s="135">
        <v>1</v>
      </c>
      <c r="E27" s="155"/>
      <c r="F27" s="214"/>
      <c r="G27" s="142"/>
      <c r="H27" s="161"/>
      <c r="I27" s="230"/>
      <c r="J27" s="185" t="str">
        <f t="shared" si="0"/>
        <v/>
      </c>
      <c r="K27" s="189"/>
    </row>
    <row r="28" spans="1:13" ht="13.5" customHeight="1" x14ac:dyDescent="0.15">
      <c r="A28" s="218"/>
      <c r="B28" s="220"/>
      <c r="C28" s="136" t="s">
        <v>43</v>
      </c>
      <c r="D28" s="137">
        <v>1</v>
      </c>
      <c r="E28" s="153"/>
      <c r="F28" s="213" t="str">
        <f>IF(E28=E29,"","NO")</f>
        <v/>
      </c>
      <c r="G28" s="215" t="str">
        <f>IF(E28=E29,"","NO")</f>
        <v/>
      </c>
      <c r="H28" s="162"/>
      <c r="I28" s="230" t="str">
        <f>IF(E28=E29,"","セット受講して下さい")</f>
        <v/>
      </c>
      <c r="J28" s="185"/>
      <c r="K28" s="189"/>
    </row>
    <row r="29" spans="1:13" ht="13.5" customHeight="1" thickBot="1" x14ac:dyDescent="0.2">
      <c r="A29" s="218"/>
      <c r="B29" s="220"/>
      <c r="C29" s="138" t="s">
        <v>44</v>
      </c>
      <c r="D29" s="137">
        <v>1</v>
      </c>
      <c r="E29" s="153"/>
      <c r="F29" s="214"/>
      <c r="G29" s="216"/>
      <c r="H29" s="162"/>
      <c r="I29" s="230"/>
      <c r="J29" s="185"/>
      <c r="K29" s="189"/>
    </row>
    <row r="30" spans="1:13" ht="13.5" customHeight="1" x14ac:dyDescent="0.15">
      <c r="A30" s="218"/>
      <c r="B30" s="220"/>
      <c r="C30" s="136" t="s">
        <v>45</v>
      </c>
      <c r="D30" s="137">
        <v>1</v>
      </c>
      <c r="E30" s="153"/>
      <c r="F30" s="213" t="str">
        <f>IF(E30=E31,"","NO")</f>
        <v/>
      </c>
      <c r="G30" s="215"/>
      <c r="H30" s="162"/>
      <c r="I30" s="230" t="str">
        <f>IF(E30=E31,"","セット受講して下さい")</f>
        <v/>
      </c>
      <c r="J30" s="185"/>
      <c r="K30" s="189"/>
    </row>
    <row r="31" spans="1:13" ht="13.5" customHeight="1" thickBot="1" x14ac:dyDescent="0.2">
      <c r="A31" s="218"/>
      <c r="B31" s="220"/>
      <c r="C31" s="138" t="s">
        <v>46</v>
      </c>
      <c r="D31" s="139">
        <v>1</v>
      </c>
      <c r="E31" s="156"/>
      <c r="F31" s="214"/>
      <c r="G31" s="216"/>
      <c r="H31" s="163"/>
      <c r="I31" s="230"/>
      <c r="J31" s="185"/>
      <c r="K31" s="189"/>
    </row>
    <row r="32" spans="1:13" ht="13.5" customHeight="1" thickBot="1" x14ac:dyDescent="0.2">
      <c r="A32" s="218"/>
      <c r="B32" s="235"/>
      <c r="C32" s="140" t="s">
        <v>13</v>
      </c>
      <c r="D32" s="40">
        <v>2</v>
      </c>
      <c r="E32" s="154"/>
      <c r="F32" s="168"/>
      <c r="G32" s="123"/>
      <c r="H32" s="164"/>
      <c r="I32" s="188"/>
      <c r="J32" s="185"/>
      <c r="K32" s="189"/>
    </row>
    <row r="33" spans="1:11" ht="13.5" customHeight="1" thickBot="1" x14ac:dyDescent="0.2">
      <c r="A33" s="218"/>
      <c r="B33" s="236" t="s">
        <v>5</v>
      </c>
      <c r="C33" s="166" t="s">
        <v>14</v>
      </c>
      <c r="D33" s="41">
        <v>2</v>
      </c>
      <c r="E33" s="152"/>
      <c r="F33" s="167"/>
      <c r="G33" s="121" t="str">
        <f>IF(AND(E33&gt;0,SUM($E$33:$E$37)&gt;0,F34="",F36=""),"OK","NO")</f>
        <v>NO</v>
      </c>
      <c r="H33" s="158"/>
      <c r="I33" s="188"/>
      <c r="J33" s="185" t="str">
        <f t="shared" ref="J33" si="1">IF(E33="","",IF(E33=0,"必修です",""))</f>
        <v/>
      </c>
      <c r="K33" s="189"/>
    </row>
    <row r="34" spans="1:11" ht="13.5" customHeight="1" x14ac:dyDescent="0.15">
      <c r="A34" s="218"/>
      <c r="B34" s="220"/>
      <c r="C34" s="136" t="s">
        <v>47</v>
      </c>
      <c r="D34" s="135">
        <v>1</v>
      </c>
      <c r="E34" s="155"/>
      <c r="F34" s="213" t="str">
        <f>IF(E34=E35,"","NO")</f>
        <v/>
      </c>
      <c r="G34" s="142"/>
      <c r="H34" s="161"/>
      <c r="I34" s="230" t="str">
        <f>IF(E34=E35,"","セット受講して下さい")</f>
        <v/>
      </c>
      <c r="J34" s="185"/>
      <c r="K34" s="189"/>
    </row>
    <row r="35" spans="1:11" ht="13.5" customHeight="1" thickBot="1" x14ac:dyDescent="0.2">
      <c r="A35" s="218"/>
      <c r="B35" s="220"/>
      <c r="C35" s="138" t="s">
        <v>48</v>
      </c>
      <c r="D35" s="137">
        <v>1</v>
      </c>
      <c r="E35" s="153"/>
      <c r="F35" s="214"/>
      <c r="G35" s="143"/>
      <c r="H35" s="162"/>
      <c r="I35" s="230"/>
      <c r="J35" s="185"/>
      <c r="K35" s="189"/>
    </row>
    <row r="36" spans="1:11" ht="13.5" customHeight="1" x14ac:dyDescent="0.15">
      <c r="A36" s="218"/>
      <c r="B36" s="220"/>
      <c r="C36" s="136" t="s">
        <v>49</v>
      </c>
      <c r="D36" s="139">
        <v>1</v>
      </c>
      <c r="E36" s="156"/>
      <c r="F36" s="213" t="str">
        <f>IF(E36=E37,"","NO")</f>
        <v/>
      </c>
      <c r="G36" s="145"/>
      <c r="H36" s="163"/>
      <c r="I36" s="230" t="str">
        <f>IF(E36=E37,"","セット受講して下さい")</f>
        <v/>
      </c>
      <c r="J36" s="185"/>
      <c r="K36" s="189"/>
    </row>
    <row r="37" spans="1:11" ht="13.5" customHeight="1" thickBot="1" x14ac:dyDescent="0.2">
      <c r="A37" s="218"/>
      <c r="B37" s="237"/>
      <c r="C37" s="138" t="s">
        <v>90</v>
      </c>
      <c r="D37" s="141">
        <v>1</v>
      </c>
      <c r="E37" s="154"/>
      <c r="F37" s="214"/>
      <c r="G37" s="144"/>
      <c r="H37" s="164"/>
      <c r="I37" s="230"/>
      <c r="J37" s="185"/>
      <c r="K37" s="189"/>
    </row>
    <row r="38" spans="1:11" ht="13.5" customHeight="1" x14ac:dyDescent="0.15">
      <c r="A38" s="218"/>
      <c r="B38" s="220" t="s">
        <v>6</v>
      </c>
      <c r="C38" s="136" t="s">
        <v>91</v>
      </c>
      <c r="D38" s="135">
        <v>1</v>
      </c>
      <c r="E38" s="155"/>
      <c r="F38" s="213" t="str">
        <f>IF(E38=E39,"","NO")</f>
        <v/>
      </c>
      <c r="G38" s="142" t="str">
        <f>IF(AND(SUM($E$38:$E$40)&gt;0,E40&gt;0,F38=""),"OK","NO")</f>
        <v>NO</v>
      </c>
      <c r="H38" s="161"/>
      <c r="I38" s="230" t="str">
        <f>IF(E38=E39,"","セット受講して下さい")</f>
        <v/>
      </c>
      <c r="J38" s="185"/>
      <c r="K38" s="189"/>
    </row>
    <row r="39" spans="1:11" ht="13.5" customHeight="1" thickBot="1" x14ac:dyDescent="0.2">
      <c r="A39" s="218"/>
      <c r="B39" s="220"/>
      <c r="C39" s="138" t="s">
        <v>92</v>
      </c>
      <c r="D39" s="22">
        <v>1</v>
      </c>
      <c r="E39" s="157"/>
      <c r="F39" s="214"/>
      <c r="G39" s="169"/>
      <c r="H39" s="165"/>
      <c r="I39" s="230"/>
      <c r="J39" s="185"/>
      <c r="K39" s="189"/>
    </row>
    <row r="40" spans="1:11" ht="13.5" customHeight="1" thickBot="1" x14ac:dyDescent="0.2">
      <c r="A40" s="218"/>
      <c r="B40" s="204"/>
      <c r="C40" s="119" t="s">
        <v>7</v>
      </c>
      <c r="D40" s="40">
        <v>2</v>
      </c>
      <c r="E40" s="154"/>
      <c r="F40" s="168"/>
      <c r="G40" s="123"/>
      <c r="H40" s="160"/>
      <c r="I40" s="190"/>
      <c r="J40" s="185" t="str">
        <f t="shared" ref="J40" si="2">IF(E40="","",IF(E40=0,"必修です",""))</f>
        <v/>
      </c>
      <c r="K40" s="189"/>
    </row>
    <row r="41" spans="1:11" ht="24.75" customHeight="1" thickBot="1" x14ac:dyDescent="0.2">
      <c r="A41" s="219"/>
      <c r="B41" s="209" t="s">
        <v>26</v>
      </c>
      <c r="C41" s="238"/>
      <c r="D41" s="150">
        <f>SUM(D21:D40)</f>
        <v>23</v>
      </c>
      <c r="E41" s="149" t="str">
        <f>IF(E21="","",SUM(E21:E40))</f>
        <v/>
      </c>
      <c r="F41" s="128"/>
      <c r="G41" s="124"/>
      <c r="H41" s="110"/>
      <c r="I41" s="245" t="str">
        <f>IF(E41="","",IF(AND(G21="OK",G26="OK",G33="OK",G38="OK"),"OK","単位が足りない区分があります。"))</f>
        <v/>
      </c>
      <c r="J41" s="246"/>
      <c r="K41" s="247"/>
    </row>
    <row r="42" spans="1:11" ht="13.5" customHeight="1" x14ac:dyDescent="0.15">
      <c r="A42" s="217" t="s">
        <v>130</v>
      </c>
      <c r="B42" s="220" t="s">
        <v>9</v>
      </c>
      <c r="C42" s="136" t="s">
        <v>53</v>
      </c>
      <c r="D42" s="134">
        <v>1</v>
      </c>
      <c r="E42" s="155"/>
      <c r="F42" s="213" t="str">
        <f>IF(E42=E43,"","NO")</f>
        <v/>
      </c>
      <c r="G42" s="142"/>
      <c r="H42" s="162"/>
      <c r="I42" s="230" t="str">
        <f>IF(E42=E43,"","セット受講して下さい")</f>
        <v/>
      </c>
      <c r="J42" s="188"/>
      <c r="K42" s="189"/>
    </row>
    <row r="43" spans="1:11" ht="13.5" customHeight="1" thickBot="1" x14ac:dyDescent="0.2">
      <c r="A43" s="218"/>
      <c r="B43" s="220"/>
      <c r="C43" s="138" t="s">
        <v>54</v>
      </c>
      <c r="D43" s="135">
        <v>1</v>
      </c>
      <c r="E43" s="155"/>
      <c r="F43" s="214"/>
      <c r="G43" s="142"/>
      <c r="H43" s="162"/>
      <c r="I43" s="230"/>
      <c r="J43" s="188"/>
      <c r="K43" s="189"/>
    </row>
    <row r="44" spans="1:11" ht="13.5" customHeight="1" x14ac:dyDescent="0.15">
      <c r="A44" s="218"/>
      <c r="B44" s="221"/>
      <c r="C44" s="136" t="s">
        <v>55</v>
      </c>
      <c r="D44" s="137">
        <v>1</v>
      </c>
      <c r="E44" s="153"/>
      <c r="F44" s="213" t="str">
        <f>IF(E44=E45,"","NO")</f>
        <v/>
      </c>
      <c r="G44" s="143"/>
      <c r="H44" s="162"/>
      <c r="I44" s="230" t="str">
        <f>IF(E44=E45,"","セット受講して下さい")</f>
        <v/>
      </c>
      <c r="J44" s="188"/>
      <c r="K44" s="189"/>
    </row>
    <row r="45" spans="1:11" ht="13.5" customHeight="1" thickBot="1" x14ac:dyDescent="0.2">
      <c r="A45" s="218"/>
      <c r="B45" s="221"/>
      <c r="C45" s="138" t="s">
        <v>56</v>
      </c>
      <c r="D45" s="137">
        <v>1</v>
      </c>
      <c r="E45" s="153"/>
      <c r="F45" s="214"/>
      <c r="G45" s="143"/>
      <c r="H45" s="162"/>
      <c r="I45" s="230"/>
      <c r="J45" s="188"/>
      <c r="K45" s="189"/>
    </row>
    <row r="46" spans="1:11" ht="13.5" customHeight="1" x14ac:dyDescent="0.15">
      <c r="A46" s="218"/>
      <c r="B46" s="208"/>
      <c r="C46" s="59" t="s">
        <v>137</v>
      </c>
      <c r="D46" s="33">
        <v>2</v>
      </c>
      <c r="E46" s="153"/>
      <c r="F46" s="170"/>
      <c r="G46" s="122"/>
      <c r="H46" s="162"/>
      <c r="I46" s="188"/>
      <c r="J46" s="188"/>
      <c r="K46" s="189"/>
    </row>
    <row r="47" spans="1:11" ht="13.5" customHeight="1" thickBot="1" x14ac:dyDescent="0.2">
      <c r="A47" s="218"/>
      <c r="B47" s="208"/>
      <c r="C47" s="63" t="s">
        <v>28</v>
      </c>
      <c r="D47" s="33">
        <v>2</v>
      </c>
      <c r="E47" s="153"/>
      <c r="F47" s="171"/>
      <c r="G47" s="122"/>
      <c r="H47" s="162"/>
      <c r="I47" s="188"/>
      <c r="J47" s="188"/>
      <c r="K47" s="189"/>
    </row>
    <row r="48" spans="1:11" ht="13.5" customHeight="1" x14ac:dyDescent="0.15">
      <c r="A48" s="218"/>
      <c r="B48" s="221"/>
      <c r="C48" s="136" t="s">
        <v>59</v>
      </c>
      <c r="D48" s="137">
        <v>1</v>
      </c>
      <c r="E48" s="153"/>
      <c r="F48" s="213" t="str">
        <f>IF(E48=E49,"","NO")</f>
        <v/>
      </c>
      <c r="G48" s="143"/>
      <c r="H48" s="162"/>
      <c r="I48" s="230" t="str">
        <f>IF(E48=E49,"","セット受講して下さい")</f>
        <v/>
      </c>
      <c r="J48" s="188"/>
      <c r="K48" s="189"/>
    </row>
    <row r="49" spans="1:11" ht="13.5" customHeight="1" thickBot="1" x14ac:dyDescent="0.2">
      <c r="A49" s="218"/>
      <c r="B49" s="221"/>
      <c r="C49" s="138" t="s">
        <v>60</v>
      </c>
      <c r="D49" s="137">
        <v>1</v>
      </c>
      <c r="E49" s="153"/>
      <c r="F49" s="214"/>
      <c r="G49" s="143"/>
      <c r="H49" s="162"/>
      <c r="I49" s="230"/>
      <c r="J49" s="188"/>
      <c r="K49" s="189"/>
    </row>
    <row r="50" spans="1:11" ht="13.5" customHeight="1" x14ac:dyDescent="0.15">
      <c r="A50" s="218"/>
      <c r="B50" s="221"/>
      <c r="C50" s="136" t="s">
        <v>61</v>
      </c>
      <c r="D50" s="137">
        <v>1</v>
      </c>
      <c r="E50" s="153"/>
      <c r="F50" s="213" t="str">
        <f>IF(E50=E51,"","NO")</f>
        <v/>
      </c>
      <c r="G50" s="143"/>
      <c r="H50" s="162"/>
      <c r="I50" s="230" t="str">
        <f>IF(E50=E51,"","セット受講して下さい")</f>
        <v/>
      </c>
      <c r="J50" s="188"/>
      <c r="K50" s="189"/>
    </row>
    <row r="51" spans="1:11" ht="13.5" customHeight="1" thickBot="1" x14ac:dyDescent="0.2">
      <c r="A51" s="218"/>
      <c r="B51" s="221"/>
      <c r="C51" s="138" t="s">
        <v>62</v>
      </c>
      <c r="D51" s="137">
        <v>1</v>
      </c>
      <c r="E51" s="153"/>
      <c r="F51" s="214"/>
      <c r="G51" s="143"/>
      <c r="H51" s="162"/>
      <c r="I51" s="230"/>
      <c r="J51" s="191"/>
      <c r="K51" s="189"/>
    </row>
    <row r="52" spans="1:11" s="125" customFormat="1" ht="13.5" customHeight="1" x14ac:dyDescent="0.15">
      <c r="A52" s="218"/>
      <c r="B52" s="221"/>
      <c r="C52" s="136" t="s">
        <v>63</v>
      </c>
      <c r="D52" s="137">
        <v>1</v>
      </c>
      <c r="E52" s="153"/>
      <c r="F52" s="213" t="str">
        <f>IF(E52=E53,"","NO")</f>
        <v/>
      </c>
      <c r="G52" s="143"/>
      <c r="H52" s="162"/>
      <c r="I52" s="231" t="str">
        <f>IF(E52=E53,"","セット受講して下さい")</f>
        <v/>
      </c>
      <c r="J52" s="191"/>
      <c r="K52" s="189"/>
    </row>
    <row r="53" spans="1:11" s="125" customFormat="1" ht="13.5" customHeight="1" thickBot="1" x14ac:dyDescent="0.2">
      <c r="A53" s="218"/>
      <c r="B53" s="221"/>
      <c r="C53" s="138" t="s">
        <v>64</v>
      </c>
      <c r="D53" s="137">
        <v>1</v>
      </c>
      <c r="E53" s="153"/>
      <c r="F53" s="214"/>
      <c r="G53" s="143"/>
      <c r="H53" s="162"/>
      <c r="I53" s="231"/>
      <c r="J53" s="191"/>
      <c r="K53" s="189"/>
    </row>
    <row r="54" spans="1:11" s="125" customFormat="1" ht="13.5" customHeight="1" x14ac:dyDescent="0.15">
      <c r="A54" s="218"/>
      <c r="B54" s="221"/>
      <c r="C54" s="136" t="s">
        <v>65</v>
      </c>
      <c r="D54" s="137">
        <v>1</v>
      </c>
      <c r="E54" s="153"/>
      <c r="F54" s="213" t="str">
        <f>IF(E54=E55,"","NO")</f>
        <v/>
      </c>
      <c r="G54" s="143"/>
      <c r="H54" s="162"/>
      <c r="I54" s="231" t="str">
        <f>IF(E54=E55,"","セット受講して下さい")</f>
        <v/>
      </c>
      <c r="J54" s="191"/>
      <c r="K54" s="189"/>
    </row>
    <row r="55" spans="1:11" ht="13.5" customHeight="1" thickBot="1" x14ac:dyDescent="0.2">
      <c r="A55" s="218"/>
      <c r="B55" s="221"/>
      <c r="C55" s="138" t="s">
        <v>66</v>
      </c>
      <c r="D55" s="137">
        <v>1</v>
      </c>
      <c r="E55" s="153"/>
      <c r="F55" s="214"/>
      <c r="G55" s="143"/>
      <c r="H55" s="162"/>
      <c r="I55" s="231"/>
      <c r="J55" s="191"/>
      <c r="K55" s="189"/>
    </row>
    <row r="56" spans="1:11" ht="13.5" customHeight="1" x14ac:dyDescent="0.15">
      <c r="A56" s="218"/>
      <c r="B56" s="221"/>
      <c r="C56" s="136" t="s">
        <v>67</v>
      </c>
      <c r="D56" s="137">
        <v>1</v>
      </c>
      <c r="E56" s="153"/>
      <c r="F56" s="213" t="str">
        <f>IF(E56=E57,"","NO")</f>
        <v/>
      </c>
      <c r="G56" s="143"/>
      <c r="H56" s="162"/>
      <c r="I56" s="230" t="str">
        <f>IF(E56=E57,"","セット受講して下さい")</f>
        <v/>
      </c>
      <c r="J56" s="188"/>
      <c r="K56" s="189"/>
    </row>
    <row r="57" spans="1:11" ht="13.5" customHeight="1" thickBot="1" x14ac:dyDescent="0.2">
      <c r="A57" s="218"/>
      <c r="B57" s="221"/>
      <c r="C57" s="138" t="s">
        <v>68</v>
      </c>
      <c r="D57" s="137">
        <v>1</v>
      </c>
      <c r="E57" s="153"/>
      <c r="F57" s="214"/>
      <c r="G57" s="143"/>
      <c r="H57" s="162"/>
      <c r="I57" s="230"/>
      <c r="J57" s="188"/>
      <c r="K57" s="189"/>
    </row>
    <row r="58" spans="1:11" ht="13.5" customHeight="1" x14ac:dyDescent="0.15">
      <c r="A58" s="218"/>
      <c r="B58" s="208"/>
      <c r="C58" s="59" t="s">
        <v>16</v>
      </c>
      <c r="D58" s="33">
        <v>2</v>
      </c>
      <c r="E58" s="153"/>
      <c r="F58" s="170"/>
      <c r="G58" s="122"/>
      <c r="H58" s="162"/>
      <c r="I58" s="188"/>
      <c r="J58" s="188"/>
      <c r="K58" s="189"/>
    </row>
    <row r="59" spans="1:11" ht="13.5" customHeight="1" x14ac:dyDescent="0.15">
      <c r="A59" s="218"/>
      <c r="B59" s="208"/>
      <c r="C59" s="32" t="s">
        <v>135</v>
      </c>
      <c r="D59" s="33">
        <v>2</v>
      </c>
      <c r="E59" s="153"/>
      <c r="F59" s="172"/>
      <c r="G59" s="122"/>
      <c r="H59" s="162"/>
      <c r="I59" s="188"/>
      <c r="J59" s="188"/>
      <c r="K59" s="189"/>
    </row>
    <row r="60" spans="1:11" ht="13.5" customHeight="1" thickBot="1" x14ac:dyDescent="0.2">
      <c r="A60" s="218"/>
      <c r="B60" s="208"/>
      <c r="C60" s="63" t="s">
        <v>136</v>
      </c>
      <c r="D60" s="33">
        <v>2</v>
      </c>
      <c r="E60" s="153"/>
      <c r="F60" s="129"/>
      <c r="G60" s="122"/>
      <c r="H60" s="162"/>
      <c r="I60" s="188"/>
      <c r="J60" s="188"/>
      <c r="K60" s="189"/>
    </row>
    <row r="61" spans="1:11" ht="13.5" customHeight="1" x14ac:dyDescent="0.15">
      <c r="A61" s="218"/>
      <c r="B61" s="221"/>
      <c r="C61" s="136" t="s">
        <v>72</v>
      </c>
      <c r="D61" s="137">
        <v>1</v>
      </c>
      <c r="E61" s="153"/>
      <c r="F61" s="213" t="str">
        <f>IF(E61=E62,"","NO")</f>
        <v/>
      </c>
      <c r="G61" s="143"/>
      <c r="H61" s="162"/>
      <c r="I61" s="230" t="str">
        <f>IF(E61=E62,"","セット受講して下さい")</f>
        <v/>
      </c>
      <c r="J61" s="188"/>
      <c r="K61" s="189"/>
    </row>
    <row r="62" spans="1:11" ht="13.5" customHeight="1" thickBot="1" x14ac:dyDescent="0.2">
      <c r="A62" s="218"/>
      <c r="B62" s="221"/>
      <c r="C62" s="138" t="s">
        <v>73</v>
      </c>
      <c r="D62" s="137">
        <v>1</v>
      </c>
      <c r="E62" s="153"/>
      <c r="F62" s="214"/>
      <c r="G62" s="143"/>
      <c r="H62" s="162"/>
      <c r="I62" s="230"/>
      <c r="J62" s="188"/>
      <c r="K62" s="189"/>
    </row>
    <row r="63" spans="1:11" ht="13.5" customHeight="1" x14ac:dyDescent="0.15">
      <c r="A63" s="218"/>
      <c r="B63" s="208"/>
      <c r="C63" s="59" t="s">
        <v>74</v>
      </c>
      <c r="D63" s="33">
        <v>1</v>
      </c>
      <c r="E63" s="153"/>
      <c r="F63" s="170" t="str">
        <f>IF(AND(E21=0,E63=0),"",IF(AND(E21=1,E63=1),"","NO"))</f>
        <v/>
      </c>
      <c r="G63" s="122"/>
      <c r="H63" s="162"/>
      <c r="I63" s="188"/>
      <c r="J63" s="188"/>
      <c r="K63" s="189"/>
    </row>
    <row r="64" spans="1:11" ht="13.5" customHeight="1" thickBot="1" x14ac:dyDescent="0.2">
      <c r="A64" s="218"/>
      <c r="B64" s="208"/>
      <c r="C64" s="32" t="s">
        <v>17</v>
      </c>
      <c r="D64" s="93">
        <v>2</v>
      </c>
      <c r="E64" s="154"/>
      <c r="F64" s="151"/>
      <c r="G64" s="123"/>
      <c r="H64" s="164"/>
      <c r="I64" s="192"/>
      <c r="J64" s="188"/>
      <c r="K64" s="189"/>
    </row>
    <row r="65" spans="1:11" ht="21" customHeight="1" thickBot="1" x14ac:dyDescent="0.2">
      <c r="A65" s="219"/>
      <c r="B65" s="211" t="s">
        <v>27</v>
      </c>
      <c r="C65" s="212"/>
      <c r="D65" s="146">
        <f>SUM(D42:D64)</f>
        <v>29</v>
      </c>
      <c r="E65" s="148" t="str">
        <f>IF(E42="","",SUM(E42:E64))</f>
        <v/>
      </c>
      <c r="F65" s="111"/>
      <c r="G65" s="111"/>
      <c r="H65" s="111"/>
      <c r="I65" s="181"/>
      <c r="J65" s="181"/>
    </row>
    <row r="66" spans="1:11" ht="37.5" customHeight="1" thickBot="1" x14ac:dyDescent="0.2">
      <c r="B66" s="222" t="s">
        <v>127</v>
      </c>
      <c r="C66" s="223"/>
      <c r="D66" s="147">
        <f>SUM(D65,D41)</f>
        <v>52</v>
      </c>
      <c r="E66" s="224" t="str">
        <f>IF(OR(E41="",E65=""),"",E41+E65)</f>
        <v/>
      </c>
      <c r="F66" s="225"/>
      <c r="G66" s="225"/>
      <c r="H66" s="226"/>
      <c r="I66" s="227" t="str">
        <f>IF(OR(E41="",E65=""),"",IF(AND(E41&gt;=22,SUM(E41,E65)&gt;=44,G21="OK",G26="OK",G33="OK",G38="OK"),"認定できる可能性があります。","単位数または必要な条件を満たしていません。確認して下さい。"))</f>
        <v/>
      </c>
      <c r="J66" s="228"/>
      <c r="K66" s="229"/>
    </row>
  </sheetData>
  <sheetProtection password="CC49" sheet="1" selectLockedCells="1"/>
  <mergeCells count="53">
    <mergeCell ref="I36:I37"/>
    <mergeCell ref="I38:I39"/>
    <mergeCell ref="I42:I43"/>
    <mergeCell ref="I44:I45"/>
    <mergeCell ref="I48:I49"/>
    <mergeCell ref="I41:K41"/>
    <mergeCell ref="I24:I25"/>
    <mergeCell ref="I26:I27"/>
    <mergeCell ref="I28:I29"/>
    <mergeCell ref="I30:I31"/>
    <mergeCell ref="I34:I35"/>
    <mergeCell ref="F22:F23"/>
    <mergeCell ref="C4:D4"/>
    <mergeCell ref="I4:K4"/>
    <mergeCell ref="B10:K10"/>
    <mergeCell ref="B15:K15"/>
    <mergeCell ref="B17:K17"/>
    <mergeCell ref="I20:K20"/>
    <mergeCell ref="I22:I23"/>
    <mergeCell ref="A21:A41"/>
    <mergeCell ref="B21:B25"/>
    <mergeCell ref="B26:B32"/>
    <mergeCell ref="B33:B37"/>
    <mergeCell ref="B38:B40"/>
    <mergeCell ref="B41:C41"/>
    <mergeCell ref="I66:K66"/>
    <mergeCell ref="F48:F49"/>
    <mergeCell ref="F50:F51"/>
    <mergeCell ref="F52:F53"/>
    <mergeCell ref="F54:F55"/>
    <mergeCell ref="I50:I51"/>
    <mergeCell ref="I52:I53"/>
    <mergeCell ref="I54:I55"/>
    <mergeCell ref="I56:I57"/>
    <mergeCell ref="I61:I62"/>
    <mergeCell ref="A42:A65"/>
    <mergeCell ref="B42:B64"/>
    <mergeCell ref="B65:C65"/>
    <mergeCell ref="B66:C66"/>
    <mergeCell ref="E66:H66"/>
    <mergeCell ref="F61:F62"/>
    <mergeCell ref="G30:G31"/>
    <mergeCell ref="G28:G29"/>
    <mergeCell ref="F30:F31"/>
    <mergeCell ref="F28:F29"/>
    <mergeCell ref="F56:F57"/>
    <mergeCell ref="F38:F39"/>
    <mergeCell ref="F24:F25"/>
    <mergeCell ref="F34:F35"/>
    <mergeCell ref="F36:F37"/>
    <mergeCell ref="F44:F45"/>
    <mergeCell ref="F42:F43"/>
    <mergeCell ref="F26:F27"/>
  </mergeCells>
  <phoneticPr fontId="1"/>
  <dataValidations count="3">
    <dataValidation type="list" allowBlank="1" sqref="H21:H40 H42:H64" xr:uid="{8FF74F1E-7294-4C93-B5CF-3955CFF49148}">
      <formula1>"済,履修中"</formula1>
    </dataValidation>
    <dataValidation type="list" allowBlank="1" showInputMessage="1" showErrorMessage="1" sqref="E21:E31 E34:E39 E42:E45 E48:E57 E61:E63" xr:uid="{4387C164-97D5-417E-B531-4C36EA7384A2}">
      <formula1>"0,1"</formula1>
    </dataValidation>
    <dataValidation type="list" allowBlank="1" showInputMessage="1" showErrorMessage="1" sqref="E32:E33 E40 E46:E47 E58:E60 E64" xr:uid="{EB4BB9EA-D150-4E88-B88D-3669B615927B}">
      <formula1>"0,2"</formula1>
    </dataValidation>
  </dataValidations>
  <printOptions horizontalCentered="1"/>
  <pageMargins left="0.55118110236220474" right="0.47244094488188981" top="0.51181102362204722" bottom="0.19685039370078741" header="0.23622047244094491" footer="0.43307086614173229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【チェック用】</vt:lpstr>
      <vt:lpstr>化学</vt:lpstr>
      <vt:lpstr>【チェック用】!Print_Area</vt:lpstr>
      <vt:lpstr>化学!Print_Area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教務学生係長</dc:creator>
  <cp:lastModifiedBy>kyomu02</cp:lastModifiedBy>
  <cp:lastPrinted>2021-06-11T01:58:49Z</cp:lastPrinted>
  <dcterms:created xsi:type="dcterms:W3CDTF">2008-10-17T02:44:42Z</dcterms:created>
  <dcterms:modified xsi:type="dcterms:W3CDTF">2021-06-11T02:00:14Z</dcterms:modified>
</cp:coreProperties>
</file>